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veur-forma3\AFFAIRES\CH-DOLE\24.31 - MAM LGT 6\6 DCE\2 ECONOMISTE\PDF\"/>
    </mc:Choice>
  </mc:AlternateContent>
  <xr:revisionPtr revIDLastSave="0" documentId="8_{BA9117E4-7D54-43EA-9094-C2F31D23236D}" xr6:coauthVersionLast="47" xr6:coauthVersionMax="47" xr10:uidLastSave="{00000000-0000-0000-0000-000000000000}"/>
  <workbookProtection workbookAlgorithmName="SHA-512" workbookHashValue="WtEyXITGlHw637jiA/BuZTnyKYCzLEqltZalOm347m7gNXVS2Vk1txG/T7LgDHmICW/qizjsgbWGqNxQcXB7Mg==" workbookSaltValue="b6Rf+n4oFbTaWSwSiZ3UxQ==" workbookSpinCount="100000" lockStructure="1"/>
  <bookViews>
    <workbookView xWindow="31920" yWindow="3120" windowWidth="21600" windowHeight="11295" xr2:uid="{36F45D29-7BFD-4DFD-B647-E096DDEBEC04}"/>
  </bookViews>
  <sheets>
    <sheet name="DPGF" sheetId="1" r:id="rId1"/>
    <sheet name="Page de garde" sheetId="2" r:id="rId2"/>
    <sheet name="Paramètres" sheetId="3" r:id="rId3"/>
  </sheets>
  <definedNames>
    <definedName name="CODELOT">Paramètres!$C$9</definedName>
    <definedName name="DATEVALEUR">Paramètres!$C$13</definedName>
    <definedName name="_xlnm.Print_Titles" localSheetId="0">DPGF!$2:$4</definedName>
    <definedName name="TAUXTVA1">Paramètres!$C$19</definedName>
    <definedName name="TAUXTVA2">Paramètres!$C$20</definedName>
    <definedName name="TAUXTVA3">Paramètres!$C$21</definedName>
    <definedName name="TAUXTVA4">Paramètres!$C$22</definedName>
    <definedName name="TITREDOC">Paramètres!$C$3</definedName>
    <definedName name="TITREDOSSIER">Paramètres!$C$5</definedName>
    <definedName name="TITRELOT">Paramètres!$C$11</definedName>
  </definedNames>
  <calcPr calcId="191029" fullCalcOnLoad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42" i="1" l="1"/>
  <c r="I38" i="1"/>
  <c r="H38" i="1"/>
  <c r="L35" i="1"/>
  <c r="K35" i="1"/>
  <c r="M35" i="1" s="1"/>
  <c r="H35" i="1"/>
  <c r="L33" i="1"/>
  <c r="K33" i="1"/>
  <c r="M33" i="1" s="1"/>
  <c r="H33" i="1"/>
  <c r="L29" i="1"/>
  <c r="K29" i="1"/>
  <c r="M29" i="1" s="1"/>
  <c r="H29" i="1"/>
  <c r="L25" i="1"/>
  <c r="K25" i="1"/>
  <c r="M25" i="1" s="1"/>
  <c r="H25" i="1"/>
  <c r="L22" i="1"/>
  <c r="K22" i="1"/>
  <c r="M22" i="1" s="1"/>
  <c r="H22" i="1"/>
  <c r="L19" i="1"/>
  <c r="K19" i="1"/>
  <c r="M19" i="1" s="1"/>
  <c r="H19" i="1"/>
  <c r="L16" i="1"/>
  <c r="K16" i="1"/>
  <c r="M16" i="1" s="1"/>
  <c r="H16" i="1"/>
  <c r="L13" i="1"/>
  <c r="K13" i="1"/>
  <c r="M13" i="1" s="1"/>
  <c r="H13" i="1"/>
  <c r="L10" i="1"/>
  <c r="K10" i="1"/>
  <c r="H10" i="1"/>
  <c r="J3" i="1"/>
  <c r="C25" i="2"/>
  <c r="C23" i="2"/>
  <c r="C21" i="2"/>
  <c r="C12" i="2"/>
  <c r="E77" i="2"/>
  <c r="E75" i="2"/>
  <c r="E71" i="2"/>
  <c r="E73" i="2"/>
  <c r="C52" i="2"/>
  <c r="C48" i="2"/>
  <c r="J2" i="1"/>
  <c r="B2" i="1"/>
  <c r="M10" i="1" l="1"/>
  <c r="H43" i="1"/>
  <c r="H44" i="1" s="1"/>
</calcChain>
</file>

<file path=xl/sharedStrings.xml><?xml version="1.0" encoding="utf-8"?>
<sst xmlns="http://schemas.openxmlformats.org/spreadsheetml/2006/main" count="157" uniqueCount="115">
  <si>
    <t>Dossier</t>
  </si>
  <si>
    <t>Date</t>
  </si>
  <si>
    <t>Indice</t>
  </si>
  <si>
    <t>Unité</t>
  </si>
  <si>
    <t>Qté</t>
  </si>
  <si>
    <t>Niveau</t>
  </si>
  <si>
    <t>PU H.T.</t>
  </si>
  <si>
    <t>Total H.T.</t>
  </si>
  <si>
    <t>Taux TVA</t>
  </si>
  <si>
    <t>Notes :</t>
  </si>
  <si>
    <t>1.</t>
  </si>
  <si>
    <t>Titre du dossier :</t>
  </si>
  <si>
    <t>Taux de TVA utilisés par le récapitulatif :</t>
  </si>
  <si>
    <t>2.</t>
  </si>
  <si>
    <t>Titre du lot :</t>
  </si>
  <si>
    <t>3.</t>
  </si>
  <si>
    <t>Date de valeur du lot :</t>
  </si>
  <si>
    <t>Code du lot :</t>
  </si>
  <si>
    <t>4.</t>
  </si>
  <si>
    <t>5.</t>
  </si>
  <si>
    <t>- Le taux 0% est toujours supporté qu'il soit dans cette liste ou non</t>
  </si>
  <si>
    <t>Paramètres</t>
  </si>
  <si>
    <t>Titre du document :</t>
  </si>
  <si>
    <t>6.</t>
  </si>
  <si>
    <t>v1.3</t>
  </si>
  <si>
    <t>- En dehors du taux 0%, vous pouvez renseigner au maximum 4 taux différents</t>
  </si>
  <si>
    <t>- Si votre lot contient plus de 4 taux différents, ou contient de la TVA proportionnelle, vous devez modifier manuellement la formule de calcul de TVA et de TTC dans le récapitulatif</t>
  </si>
  <si>
    <t>Taux TVA valide</t>
  </si>
  <si>
    <t>Ouvrage 9 totalisé</t>
  </si>
  <si>
    <t>Taux validé des ouvrages 9 totalisés (pour récap du lot)</t>
  </si>
  <si>
    <t>Code</t>
  </si>
  <si>
    <t>Titre / Descriptif</t>
  </si>
  <si>
    <t>Phase</t>
  </si>
  <si>
    <t>Code du dossier :</t>
  </si>
  <si>
    <t>9.</t>
  </si>
  <si>
    <t>7.</t>
  </si>
  <si>
    <t>8.</t>
  </si>
  <si>
    <t>Phase :</t>
  </si>
  <si>
    <t>Indice :</t>
  </si>
  <si>
    <t>Rue du dossier</t>
  </si>
  <si>
    <t>Code postal et ville du dossier</t>
  </si>
  <si>
    <t>Parcelle du dossier</t>
  </si>
  <si>
    <t>Variante
Option</t>
  </si>
  <si>
    <t>Qté Entre.</t>
  </si>
  <si>
    <t>CODE</t>
  </si>
  <si>
    <t>NIV</t>
  </si>
  <si>
    <t>U</t>
  </si>
  <si>
    <t>QTE</t>
  </si>
  <si>
    <t>QTEENTR</t>
  </si>
  <si>
    <t>CRM</t>
  </si>
  <si>
    <t>CRT</t>
  </si>
  <si>
    <t>TITRE1</t>
  </si>
  <si>
    <t/>
  </si>
  <si>
    <t>2</t>
  </si>
  <si>
    <t>Lot n°3</t>
  </si>
  <si>
    <t>MENUISERIES INTÉRIEURES</t>
  </si>
  <si>
    <t>3</t>
  </si>
  <si>
    <t>3.2</t>
  </si>
  <si>
    <t>Description des ouvrages</t>
  </si>
  <si>
    <t>4</t>
  </si>
  <si>
    <t>3.2.1</t>
  </si>
  <si>
    <t>Placards</t>
  </si>
  <si>
    <t>9</t>
  </si>
  <si>
    <t>3.2.1.1</t>
  </si>
  <si>
    <t>Rayonnages de placard</t>
  </si>
  <si>
    <t>M2</t>
  </si>
  <si>
    <t>L</t>
  </si>
  <si>
    <t>Localisation : 1 rayonnage dans la placard de l'entrée et 6 rayonnage dans chacun des autres placards</t>
  </si>
  <si>
    <t>9.&amp;</t>
  </si>
  <si>
    <t>3.2.1.2</t>
  </si>
  <si>
    <t>Barre porte cintre</t>
  </si>
  <si>
    <t>ml</t>
  </si>
  <si>
    <t>Localisation : penderie pour le placard de l'entrée</t>
  </si>
  <si>
    <t>3.2.1.3</t>
  </si>
  <si>
    <t xml:space="preserve">Meuble bas 2.70+1.20 x 0.75 x 0.55 ht  </t>
  </si>
  <si>
    <t>Localisation : cuisine</t>
  </si>
  <si>
    <t>3.2.1.4</t>
  </si>
  <si>
    <t>Plus-value pour défonçage</t>
  </si>
  <si>
    <t>Localisation : cuisine et SDB</t>
  </si>
  <si>
    <t>3.2.1.5</t>
  </si>
  <si>
    <t>Plan de travail</t>
  </si>
  <si>
    <t>Localisation : Dans SDB (largeur 70cm)  et SDE 2 (largeur 80cm)</t>
  </si>
  <si>
    <t>3.2.1.6</t>
  </si>
  <si>
    <t>Panneaux stratifiés compacts</t>
  </si>
  <si>
    <t>3.2.2</t>
  </si>
  <si>
    <t>Blocs portes</t>
  </si>
  <si>
    <t>5</t>
  </si>
  <si>
    <t>3.2.2.1</t>
  </si>
  <si>
    <t>Bloc-porte âme pleine - Pré-peint</t>
  </si>
  <si>
    <t>3.2.2.1.1</t>
  </si>
  <si>
    <t>Bloc-porte de 0.80 x 2.04 ht - Serrure 1 point</t>
  </si>
  <si>
    <t>Localisation : création porte accès ancien garage</t>
  </si>
  <si>
    <t>3.2.2.2</t>
  </si>
  <si>
    <t>Divers</t>
  </si>
  <si>
    <t>3.2.2.2.1</t>
  </si>
  <si>
    <t>Plinthes bois à peindre</t>
  </si>
  <si>
    <t>ML</t>
  </si>
  <si>
    <t>3.2.2.2.2</t>
  </si>
  <si>
    <t>Changement quincaillerie</t>
  </si>
  <si>
    <t>Option</t>
  </si>
  <si>
    <t>Localisation : au besoin</t>
  </si>
  <si>
    <t>3.&amp;</t>
  </si>
  <si>
    <t>Total du chapitre Description des ouvrages</t>
  </si>
  <si>
    <t>2.&amp;</t>
  </si>
  <si>
    <t>Total du lot MENUISERIES INTÉRIEURES</t>
  </si>
  <si>
    <t>Total HT :</t>
  </si>
  <si>
    <t>Total TVA :</t>
  </si>
  <si>
    <t>Total TTC :</t>
  </si>
  <si>
    <t xml:space="preserve">
MAITRE D'OEUVRE : 
        FORMA3
        188 avenue Jacques Duhamel, DOLE
        39100 DOLE
        Tél : 03 84 82 87 00
        Mél : architectes@forma3.fr
BE FLUIDES : 
        LAZZAROTTO
        9 Montée Saint-Romain
        39200 SAINT-CLAUDE
        Tél : 03 84 45 60 28
        Mél : bet@lazza.biz</t>
  </si>
  <si>
    <t xml:space="preserve">MAITRE D'OUVRAGE : 
CH LOUIS PASTEUR
Avenue Léon Jouhaux
39100 DOLE
</t>
  </si>
  <si>
    <t>D.P.G.F.</t>
  </si>
  <si>
    <t>Rénovation de la MAM - CH DOLE</t>
  </si>
  <si>
    <t>24.31</t>
  </si>
  <si>
    <t>24/09/2025</t>
  </si>
  <si>
    <t>DCE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</si>
</sst>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8" formatCode="dd/mm/yy;@"/>
  </numFmts>
  <fonts count="18" x14ac:knownFonts="1">
    <font>
      <sz val="10"/>
      <name val="Arial"/>
    </font>
    <font>
      <sz val="10"/>
      <name val="Arial"/>
    </font>
    <font>
      <sz val="7"/>
      <name val="Arial"/>
      <family val="2"/>
    </font>
    <font>
      <b/>
      <sz val="14"/>
      <name val="Arial"/>
      <family val="2"/>
    </font>
    <font>
      <sz val="16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b/>
      <sz val="10"/>
      <name val="Arial"/>
      <family val="2"/>
    </font>
    <font>
      <b/>
      <sz val="8"/>
      <color indexed="10"/>
      <name val="Arial"/>
      <family val="2"/>
    </font>
    <font>
      <sz val="8"/>
      <name val="Arial"/>
      <family val="2"/>
    </font>
    <font>
      <b/>
      <sz val="10"/>
      <color indexed="10"/>
      <name val="Arial"/>
      <family val="2"/>
    </font>
    <font>
      <b/>
      <sz val="16"/>
      <name val="Arial"/>
      <family val="2"/>
    </font>
    <font>
      <b/>
      <sz val="14"/>
      <color indexed="10"/>
      <name val="Arial"/>
      <family val="2"/>
    </font>
    <font>
      <b/>
      <u/>
      <sz val="10"/>
      <color indexed="10"/>
      <name val="Arial"/>
      <family val="2"/>
    </font>
    <font>
      <b/>
      <u/>
      <sz val="10"/>
      <name val="Arial"/>
      <family val="2"/>
    </font>
    <font>
      <b/>
      <sz val="9"/>
      <name val="Arial"/>
      <family val="2"/>
    </font>
    <font>
      <b/>
      <sz val="9"/>
      <color indexed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4"/>
        <bgColor indexed="64"/>
      </patternFill>
    </fill>
  </fills>
  <borders count="17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1">
    <xf numFmtId="0" fontId="0" fillId="0" borderId="0"/>
  </cellStyleXfs>
  <cellXfs count="156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0" xfId="0" applyBorder="1"/>
    <xf numFmtId="0" fontId="0" fillId="0" borderId="3" xfId="0" applyBorder="1"/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/>
    <xf numFmtId="0" fontId="0" fillId="0" borderId="0" xfId="0" applyFill="1"/>
    <xf numFmtId="0" fontId="0" fillId="0" borderId="0" xfId="0" quotePrefix="1"/>
    <xf numFmtId="0" fontId="1" fillId="0" borderId="0" xfId="0" applyFont="1" applyFill="1"/>
    <xf numFmtId="0" fontId="6" fillId="0" borderId="0" xfId="0" applyFont="1" applyBorder="1" applyAlignment="1">
      <alignment horizontal="left"/>
    </xf>
    <xf numFmtId="0" fontId="6" fillId="0" borderId="0" xfId="0" applyFont="1" applyBorder="1"/>
    <xf numFmtId="0" fontId="6" fillId="0" borderId="4" xfId="0" applyFont="1" applyBorder="1" applyAlignment="1">
      <alignment horizontal="left"/>
    </xf>
    <xf numFmtId="0" fontId="6" fillId="0" borderId="5" xfId="0" applyFont="1" applyBorder="1"/>
    <xf numFmtId="0" fontId="6" fillId="0" borderId="0" xfId="0" applyFont="1" applyBorder="1" applyAlignment="1">
      <alignment wrapText="1"/>
    </xf>
    <xf numFmtId="0" fontId="6" fillId="0" borderId="5" xfId="0" applyFont="1" applyBorder="1" applyAlignment="1">
      <alignment wrapText="1"/>
    </xf>
    <xf numFmtId="4" fontId="6" fillId="0" borderId="0" xfId="0" applyNumberFormat="1" applyFont="1" applyBorder="1" applyAlignment="1">
      <alignment horizontal="right"/>
    </xf>
    <xf numFmtId="4" fontId="6" fillId="0" borderId="5" xfId="0" applyNumberFormat="1" applyFont="1" applyBorder="1" applyAlignment="1">
      <alignment horizontal="right"/>
    </xf>
    <xf numFmtId="0" fontId="7" fillId="0" borderId="6" xfId="0" applyFont="1" applyBorder="1" applyAlignment="1">
      <alignment horizontal="center" vertical="center" wrapText="1"/>
    </xf>
    <xf numFmtId="4" fontId="7" fillId="0" borderId="6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9" fillId="0" borderId="5" xfId="0" applyFont="1" applyBorder="1"/>
    <xf numFmtId="0" fontId="10" fillId="0" borderId="0" xfId="0" applyFont="1" applyBorder="1"/>
    <xf numFmtId="0" fontId="1" fillId="0" borderId="7" xfId="0" applyFont="1" applyBorder="1"/>
    <xf numFmtId="0" fontId="0" fillId="0" borderId="0" xfId="0" applyAlignment="1">
      <alignment horizontal="right" vertical="top"/>
    </xf>
    <xf numFmtId="0" fontId="8" fillId="0" borderId="0" xfId="0" applyFont="1" applyAlignment="1">
      <alignment vertical="top"/>
    </xf>
    <xf numFmtId="0" fontId="0" fillId="0" borderId="0" xfId="0" applyAlignment="1">
      <alignment vertical="top"/>
    </xf>
    <xf numFmtId="0" fontId="0" fillId="0" borderId="0" xfId="0" quotePrefix="1" applyAlignment="1">
      <alignment vertical="top"/>
    </xf>
    <xf numFmtId="0" fontId="0" fillId="0" borderId="0" xfId="0" applyAlignment="1">
      <alignment horizontal="left" vertical="top"/>
    </xf>
    <xf numFmtId="0" fontId="0" fillId="0" borderId="0" xfId="0" applyBorder="1" applyAlignment="1">
      <alignment horizontal="left" vertical="top"/>
    </xf>
    <xf numFmtId="0" fontId="0" fillId="0" borderId="6" xfId="0" applyBorder="1" applyAlignment="1">
      <alignment horizontal="left" vertical="top"/>
    </xf>
    <xf numFmtId="168" fontId="0" fillId="0" borderId="6" xfId="0" applyNumberFormat="1" applyBorder="1" applyAlignment="1">
      <alignment horizontal="center" vertical="top"/>
    </xf>
    <xf numFmtId="10" fontId="0" fillId="0" borderId="8" xfId="0" applyNumberFormat="1" applyBorder="1" applyAlignment="1">
      <alignment horizontal="right" vertical="top"/>
    </xf>
    <xf numFmtId="10" fontId="0" fillId="0" borderId="5" xfId="0" applyNumberFormat="1" applyBorder="1" applyAlignment="1">
      <alignment horizontal="right" vertical="top"/>
    </xf>
    <xf numFmtId="9" fontId="0" fillId="0" borderId="5" xfId="0" applyNumberFormat="1" applyBorder="1" applyAlignment="1">
      <alignment horizontal="right" vertical="top"/>
    </xf>
    <xf numFmtId="9" fontId="0" fillId="0" borderId="9" xfId="0" applyNumberFormat="1" applyBorder="1" applyAlignment="1">
      <alignment horizontal="right" vertical="top"/>
    </xf>
    <xf numFmtId="0" fontId="6" fillId="0" borderId="0" xfId="0" applyFont="1" applyAlignment="1">
      <alignment horizontal="right" vertical="top"/>
    </xf>
    <xf numFmtId="0" fontId="0" fillId="0" borderId="0" xfId="0" applyBorder="1" applyAlignment="1">
      <alignment horizontal="center" vertical="top"/>
    </xf>
    <xf numFmtId="0" fontId="7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left"/>
    </xf>
    <xf numFmtId="0" fontId="6" fillId="0" borderId="4" xfId="0" applyFont="1" applyBorder="1"/>
    <xf numFmtId="10" fontId="10" fillId="0" borderId="5" xfId="0" applyNumberFormat="1" applyFont="1" applyBorder="1" applyAlignment="1">
      <alignment horizontal="right"/>
    </xf>
    <xf numFmtId="0" fontId="11" fillId="0" borderId="0" xfId="0" applyFont="1"/>
    <xf numFmtId="0" fontId="11" fillId="0" borderId="0" xfId="0" applyFont="1" applyAlignment="1">
      <alignment horizontal="center" vertical="center" wrapText="1"/>
    </xf>
    <xf numFmtId="10" fontId="8" fillId="0" borderId="6" xfId="0" applyNumberFormat="1" applyFont="1" applyBorder="1" applyAlignment="1">
      <alignment horizontal="center" vertical="center" wrapText="1"/>
    </xf>
    <xf numFmtId="0" fontId="10" fillId="0" borderId="0" xfId="0" applyNumberFormat="1" applyFont="1" applyBorder="1" applyAlignment="1">
      <alignment horizontal="right"/>
    </xf>
    <xf numFmtId="0" fontId="10" fillId="0" borderId="0" xfId="0" applyNumberFormat="1" applyFont="1" applyBorder="1"/>
    <xf numFmtId="10" fontId="10" fillId="0" borderId="3" xfId="0" applyNumberFormat="1" applyFont="1" applyBorder="1"/>
    <xf numFmtId="0" fontId="10" fillId="0" borderId="3" xfId="0" applyFont="1" applyBorder="1"/>
    <xf numFmtId="0" fontId="10" fillId="0" borderId="5" xfId="0" applyFont="1" applyBorder="1"/>
    <xf numFmtId="14" fontId="10" fillId="0" borderId="0" xfId="0" applyNumberFormat="1" applyFont="1" applyBorder="1" applyAlignment="1">
      <alignment horizontal="right"/>
    </xf>
    <xf numFmtId="10" fontId="10" fillId="0" borderId="0" xfId="0" applyNumberFormat="1" applyFont="1" applyBorder="1"/>
    <xf numFmtId="10" fontId="6" fillId="0" borderId="0" xfId="0" applyNumberFormat="1" applyFont="1" applyBorder="1" applyAlignment="1">
      <alignment horizontal="right"/>
    </xf>
    <xf numFmtId="0" fontId="0" fillId="0" borderId="6" xfId="0" applyBorder="1" applyAlignment="1">
      <alignment horizontal="center" vertical="center"/>
    </xf>
    <xf numFmtId="0" fontId="2" fillId="2" borderId="11" xfId="0" applyFont="1" applyFill="1" applyBorder="1" applyAlignment="1">
      <alignment horizontal="left"/>
    </xf>
    <xf numFmtId="0" fontId="2" fillId="2" borderId="13" xfId="0" applyFont="1" applyFill="1" applyBorder="1" applyAlignment="1">
      <alignment horizontal="left"/>
    </xf>
    <xf numFmtId="0" fontId="12" fillId="0" borderId="0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0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5" fillId="0" borderId="0" xfId="0" applyFont="1" applyBorder="1" applyAlignment="1">
      <alignment horizontal="center" vertical="top"/>
    </xf>
    <xf numFmtId="0" fontId="5" fillId="0" borderId="3" xfId="0" applyFont="1" applyBorder="1" applyAlignment="1">
      <alignment horizontal="center" vertical="top"/>
    </xf>
    <xf numFmtId="0" fontId="3" fillId="0" borderId="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14" fontId="0" fillId="0" borderId="6" xfId="0" applyNumberFormat="1" applyBorder="1" applyAlignment="1">
      <alignment horizontal="center" vertical="center"/>
    </xf>
    <xf numFmtId="0" fontId="0" fillId="0" borderId="10" xfId="0" applyBorder="1" applyAlignment="1">
      <alignment horizontal="left" vertical="top" wrapText="1"/>
    </xf>
    <xf numFmtId="0" fontId="0" fillId="0" borderId="14" xfId="0" applyBorder="1" applyAlignment="1">
      <alignment horizontal="left" vertical="top" wrapText="1"/>
    </xf>
    <xf numFmtId="0" fontId="0" fillId="0" borderId="15" xfId="0" applyBorder="1" applyAlignment="1">
      <alignment horizontal="left" vertical="top" wrapText="1"/>
    </xf>
    <xf numFmtId="0" fontId="6" fillId="0" borderId="0" xfId="0" quotePrefix="1" applyFont="1" applyBorder="1" applyAlignment="1">
      <alignment horizontal="left"/>
    </xf>
    <xf numFmtId="0" fontId="7" fillId="0" borderId="0" xfId="0" applyFont="1"/>
    <xf numFmtId="0" fontId="3" fillId="0" borderId="11" xfId="0" applyFont="1" applyBorder="1" applyAlignment="1">
      <alignment horizontal="left"/>
    </xf>
    <xf numFmtId="0" fontId="3" fillId="0" borderId="5" xfId="0" applyFont="1" applyBorder="1"/>
    <xf numFmtId="0" fontId="3" fillId="0" borderId="5" xfId="0" applyFont="1" applyBorder="1" applyAlignment="1">
      <alignment wrapText="1"/>
    </xf>
    <xf numFmtId="4" fontId="3" fillId="0" borderId="5" xfId="0" applyNumberFormat="1" applyFont="1" applyBorder="1" applyAlignment="1">
      <alignment horizontal="right"/>
    </xf>
    <xf numFmtId="0" fontId="13" fillId="0" borderId="5" xfId="0" applyFont="1" applyBorder="1"/>
    <xf numFmtId="10" fontId="3" fillId="0" borderId="5" xfId="0" applyNumberFormat="1" applyFont="1" applyBorder="1" applyAlignment="1">
      <alignment horizontal="right"/>
    </xf>
    <xf numFmtId="0" fontId="3" fillId="0" borderId="3" xfId="0" applyFont="1" applyBorder="1"/>
    <xf numFmtId="10" fontId="3" fillId="0" borderId="3" xfId="0" applyNumberFormat="1" applyFont="1" applyBorder="1"/>
    <xf numFmtId="0" fontId="13" fillId="0" borderId="0" xfId="0" applyFont="1"/>
    <xf numFmtId="0" fontId="3" fillId="0" borderId="0" xfId="0" applyFont="1"/>
    <xf numFmtId="0" fontId="3" fillId="0" borderId="11" xfId="0" quotePrefix="1" applyFont="1" applyBorder="1" applyAlignment="1">
      <alignment horizontal="left"/>
    </xf>
    <xf numFmtId="0" fontId="3" fillId="0" borderId="5" xfId="0" quotePrefix="1" applyFont="1" applyBorder="1"/>
    <xf numFmtId="0" fontId="3" fillId="0" borderId="5" xfId="0" quotePrefix="1" applyFont="1" applyBorder="1" applyAlignment="1">
      <alignment wrapText="1"/>
    </xf>
    <xf numFmtId="0" fontId="14" fillId="0" borderId="0" xfId="0" applyFont="1"/>
    <xf numFmtId="0" fontId="15" fillId="0" borderId="0" xfId="0" applyFont="1"/>
    <xf numFmtId="0" fontId="15" fillId="0" borderId="5" xfId="0" applyFont="1" applyBorder="1"/>
    <xf numFmtId="4" fontId="15" fillId="0" borderId="5" xfId="0" applyNumberFormat="1" applyFont="1" applyBorder="1" applyAlignment="1">
      <alignment horizontal="right"/>
    </xf>
    <xf numFmtId="0" fontId="14" fillId="0" borderId="5" xfId="0" applyFont="1" applyBorder="1"/>
    <xf numFmtId="10" fontId="15" fillId="0" borderId="5" xfId="0" applyNumberFormat="1" applyFont="1" applyBorder="1" applyAlignment="1">
      <alignment horizontal="right"/>
    </xf>
    <xf numFmtId="0" fontId="15" fillId="0" borderId="3" xfId="0" applyFont="1" applyBorder="1"/>
    <xf numFmtId="10" fontId="15" fillId="0" borderId="3" xfId="0" applyNumberFormat="1" applyFont="1" applyBorder="1"/>
    <xf numFmtId="0" fontId="15" fillId="0" borderId="11" xfId="0" quotePrefix="1" applyFont="1" applyBorder="1" applyAlignment="1">
      <alignment horizontal="left"/>
    </xf>
    <xf numFmtId="0" fontId="15" fillId="0" borderId="5" xfId="0" quotePrefix="1" applyFont="1" applyBorder="1"/>
    <xf numFmtId="0" fontId="15" fillId="0" borderId="5" xfId="0" quotePrefix="1" applyFont="1" applyBorder="1" applyAlignment="1">
      <alignment wrapText="1"/>
    </xf>
    <xf numFmtId="0" fontId="7" fillId="0" borderId="11" xfId="0" applyFont="1" applyBorder="1" applyAlignment="1">
      <alignment horizontal="left"/>
    </xf>
    <xf numFmtId="0" fontId="7" fillId="0" borderId="5" xfId="0" applyFont="1" applyBorder="1"/>
    <xf numFmtId="0" fontId="7" fillId="0" borderId="5" xfId="0" applyFont="1" applyBorder="1" applyAlignment="1">
      <alignment wrapText="1"/>
    </xf>
    <xf numFmtId="4" fontId="7" fillId="0" borderId="5" xfId="0" applyNumberFormat="1" applyFont="1" applyBorder="1" applyAlignment="1">
      <alignment horizontal="right"/>
    </xf>
    <xf numFmtId="0" fontId="11" fillId="0" borderId="5" xfId="0" applyFont="1" applyBorder="1"/>
    <xf numFmtId="10" fontId="7" fillId="0" borderId="5" xfId="0" applyNumberFormat="1" applyFont="1" applyBorder="1" applyAlignment="1">
      <alignment horizontal="right"/>
    </xf>
    <xf numFmtId="0" fontId="7" fillId="0" borderId="3" xfId="0" applyFont="1" applyBorder="1"/>
    <xf numFmtId="10" fontId="7" fillId="0" borderId="3" xfId="0" applyNumberFormat="1" applyFont="1" applyBorder="1"/>
    <xf numFmtId="0" fontId="7" fillId="0" borderId="11" xfId="0" quotePrefix="1" applyFont="1" applyBorder="1" applyAlignment="1">
      <alignment horizontal="left"/>
    </xf>
    <xf numFmtId="0" fontId="7" fillId="0" borderId="5" xfId="0" quotePrefix="1" applyFont="1" applyBorder="1"/>
    <xf numFmtId="0" fontId="7" fillId="0" borderId="5" xfId="0" quotePrefix="1" applyFont="1" applyBorder="1" applyAlignment="1">
      <alignment wrapText="1"/>
    </xf>
    <xf numFmtId="0" fontId="6" fillId="0" borderId="11" xfId="0" quotePrefix="1" applyFont="1" applyBorder="1" applyAlignment="1">
      <alignment horizontal="left"/>
    </xf>
    <xf numFmtId="0" fontId="6" fillId="0" borderId="5" xfId="0" quotePrefix="1" applyFont="1" applyBorder="1"/>
    <xf numFmtId="0" fontId="6" fillId="0" borderId="5" xfId="0" quotePrefix="1" applyFont="1" applyBorder="1" applyAlignment="1">
      <alignment wrapText="1"/>
    </xf>
    <xf numFmtId="4" fontId="6" fillId="0" borderId="5" xfId="0" applyNumberFormat="1" applyFont="1" applyBorder="1"/>
    <xf numFmtId="4" fontId="6" fillId="0" borderId="16" xfId="0" applyNumberFormat="1" applyFont="1" applyBorder="1" applyAlignment="1" applyProtection="1">
      <alignment horizontal="right"/>
      <protection locked="0"/>
    </xf>
    <xf numFmtId="0" fontId="9" fillId="0" borderId="5" xfId="0" quotePrefix="1" applyFont="1" applyBorder="1"/>
    <xf numFmtId="3" fontId="6" fillId="0" borderId="5" xfId="0" applyNumberFormat="1" applyFont="1" applyBorder="1"/>
    <xf numFmtId="0" fontId="16" fillId="0" borderId="5" xfId="0" applyFont="1" applyBorder="1"/>
    <xf numFmtId="4" fontId="16" fillId="0" borderId="5" xfId="0" applyNumberFormat="1" applyFont="1" applyBorder="1" applyAlignment="1">
      <alignment horizontal="right"/>
    </xf>
    <xf numFmtId="0" fontId="17" fillId="0" borderId="5" xfId="0" applyFont="1" applyBorder="1"/>
    <xf numFmtId="10" fontId="16" fillId="0" borderId="5" xfId="0" applyNumberFormat="1" applyFont="1" applyBorder="1" applyAlignment="1">
      <alignment horizontal="right"/>
    </xf>
    <xf numFmtId="0" fontId="16" fillId="0" borderId="3" xfId="0" applyFont="1" applyBorder="1"/>
    <xf numFmtId="10" fontId="16" fillId="0" borderId="3" xfId="0" applyNumberFormat="1" applyFont="1" applyBorder="1"/>
    <xf numFmtId="0" fontId="17" fillId="0" borderId="0" xfId="0" applyFont="1"/>
    <xf numFmtId="0" fontId="16" fillId="0" borderId="0" xfId="0" applyFont="1"/>
    <xf numFmtId="0" fontId="16" fillId="0" borderId="11" xfId="0" quotePrefix="1" applyFont="1" applyBorder="1" applyAlignment="1">
      <alignment horizontal="left"/>
    </xf>
    <xf numFmtId="0" fontId="16" fillId="0" borderId="5" xfId="0" quotePrefix="1" applyFont="1" applyBorder="1"/>
    <xf numFmtId="0" fontId="16" fillId="0" borderId="5" xfId="0" quotePrefix="1" applyFont="1" applyBorder="1" applyAlignment="1">
      <alignment wrapText="1"/>
    </xf>
    <xf numFmtId="0" fontId="7" fillId="0" borderId="8" xfId="0" quotePrefix="1" applyFont="1" applyBorder="1" applyAlignment="1">
      <alignment horizontal="left"/>
    </xf>
    <xf numFmtId="0" fontId="7" fillId="0" borderId="9" xfId="0" applyFont="1" applyBorder="1" applyAlignment="1">
      <alignment horizontal="left"/>
    </xf>
    <xf numFmtId="0" fontId="7" fillId="0" borderId="8" xfId="0" quotePrefix="1" applyFont="1" applyBorder="1"/>
    <xf numFmtId="0" fontId="7" fillId="0" borderId="9" xfId="0" applyFont="1" applyBorder="1"/>
    <xf numFmtId="0" fontId="7" fillId="0" borderId="12" xfId="0" quotePrefix="1" applyFont="1" applyBorder="1" applyAlignment="1">
      <alignment wrapText="1"/>
    </xf>
    <xf numFmtId="0" fontId="7" fillId="0" borderId="11" xfId="0" applyFont="1" applyBorder="1" applyAlignment="1">
      <alignment wrapText="1"/>
    </xf>
    <xf numFmtId="0" fontId="7" fillId="0" borderId="11" xfId="0" quotePrefix="1" applyFont="1" applyBorder="1" applyAlignment="1">
      <alignment wrapText="1"/>
    </xf>
    <xf numFmtId="0" fontId="7" fillId="0" borderId="13" xfId="0" quotePrefix="1" applyFont="1" applyBorder="1" applyAlignment="1">
      <alignment wrapText="1"/>
    </xf>
    <xf numFmtId="0" fontId="7" fillId="0" borderId="1" xfId="0" applyFont="1" applyBorder="1"/>
    <xf numFmtId="0" fontId="7" fillId="0" borderId="0" xfId="0" applyFont="1" applyBorder="1"/>
    <xf numFmtId="0" fontId="7" fillId="0" borderId="4" xfId="0" applyFont="1" applyBorder="1"/>
    <xf numFmtId="4" fontId="7" fillId="0" borderId="3" xfId="0" applyNumberFormat="1" applyFont="1" applyBorder="1" applyAlignment="1">
      <alignment horizontal="right"/>
    </xf>
    <xf numFmtId="4" fontId="7" fillId="0" borderId="2" xfId="0" applyNumberFormat="1" applyFont="1" applyBorder="1" applyAlignment="1">
      <alignment horizontal="right"/>
    </xf>
    <xf numFmtId="4" fontId="7" fillId="0" borderId="1" xfId="0" applyNumberFormat="1" applyFont="1" applyBorder="1" applyAlignment="1">
      <alignment horizontal="right"/>
    </xf>
    <xf numFmtId="4" fontId="7" fillId="0" borderId="0" xfId="0" applyNumberFormat="1" applyFont="1" applyBorder="1" applyAlignment="1">
      <alignment horizontal="right"/>
    </xf>
    <xf numFmtId="4" fontId="7" fillId="0" borderId="4" xfId="0" applyNumberFormat="1" applyFont="1" applyBorder="1" applyAlignment="1">
      <alignment horizontal="right"/>
    </xf>
    <xf numFmtId="4" fontId="7" fillId="0" borderId="7" xfId="0" applyNumberFormat="1" applyFont="1" applyBorder="1" applyAlignment="1">
      <alignment horizontal="right"/>
    </xf>
    <xf numFmtId="0" fontId="11" fillId="0" borderId="8" xfId="0" applyFont="1" applyBorder="1"/>
    <xf numFmtId="0" fontId="11" fillId="0" borderId="9" xfId="0" applyFont="1" applyBorder="1"/>
    <xf numFmtId="10" fontId="7" fillId="0" borderId="8" xfId="0" applyNumberFormat="1" applyFont="1" applyBorder="1" applyAlignment="1">
      <alignment horizontal="right"/>
    </xf>
    <xf numFmtId="10" fontId="7" fillId="0" borderId="9" xfId="0" applyNumberFormat="1" applyFont="1" applyBorder="1" applyAlignment="1">
      <alignment horizontal="right"/>
    </xf>
    <xf numFmtId="0" fontId="2" fillId="2" borderId="12" xfId="0" quotePrefix="1" applyFont="1" applyFill="1" applyBorder="1" applyAlignment="1">
      <alignment horizontal="left" wrapText="1"/>
    </xf>
    <xf numFmtId="0" fontId="5" fillId="0" borderId="0" xfId="0" quotePrefix="1" applyFont="1" applyBorder="1" applyAlignment="1">
      <alignment horizontal="center" vertical="top" wrapText="1"/>
    </xf>
    <xf numFmtId="0" fontId="0" fillId="0" borderId="10" xfId="0" quotePrefix="1" applyBorder="1" applyAlignment="1">
      <alignment horizontal="left" vertical="top" wrapText="1"/>
    </xf>
    <xf numFmtId="0" fontId="0" fillId="0" borderId="6" xfId="0" quotePrefix="1" applyBorder="1" applyAlignment="1">
      <alignment horizontal="left" vertical="top"/>
    </xf>
    <xf numFmtId="168" fontId="0" fillId="0" borderId="6" xfId="0" quotePrefix="1" applyNumberFormat="1" applyBorder="1" applyAlignment="1">
      <alignment horizontal="center" vertical="top"/>
    </xf>
  </cellXfs>
  <cellStyles count="1">
    <cellStyle name="Normal" xfId="0" builtinId="0"/>
  </cellStyles>
  <dxfs count="3">
    <dxf>
      <font>
        <b val="0"/>
        <i val="0"/>
        <condense val="0"/>
        <extend val="0"/>
        <color auto="1"/>
      </font>
    </dxf>
    <dxf>
      <font>
        <b val="0"/>
        <i val="0"/>
        <condense val="0"/>
        <extend val="0"/>
        <color auto="1"/>
      </font>
    </dxf>
    <dxf>
      <font>
        <b val="0"/>
        <i val="0"/>
        <color auto="1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DFDFD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685800</xdr:colOff>
      <xdr:row>58</xdr:row>
      <xdr:rowOff>66675</xdr:rowOff>
    </xdr:from>
    <xdr:to>
      <xdr:col>5</xdr:col>
      <xdr:colOff>895350</xdr:colOff>
      <xdr:row>64</xdr:row>
      <xdr:rowOff>104775</xdr:rowOff>
    </xdr:to>
    <xdr:sp macro="" textlink="Paramètres!$C$3" fLocksText="0">
      <xdr:nvSpPr>
        <xdr:cNvPr id="3073" name="AutoShape 1">
          <a:extLst>
            <a:ext uri="{FF2B5EF4-FFF2-40B4-BE49-F238E27FC236}">
              <a16:creationId xmlns:a16="http://schemas.microsoft.com/office/drawing/2014/main" id="{D791C10C-C10D-4B11-9138-C793319BB462}"/>
            </a:ext>
          </a:extLst>
        </xdr:cNvPr>
        <xdr:cNvSpPr>
          <a:spLocks noChangeArrowheads="1" noTextEdit="1"/>
        </xdr:cNvSpPr>
      </xdr:nvSpPr>
      <xdr:spPr bwMode="auto">
        <a:xfrm>
          <a:off x="2876550" y="7705725"/>
          <a:ext cx="3781425" cy="819150"/>
        </a:xfrm>
        <a:prstGeom prst="roundRect">
          <a:avLst>
            <a:gd name="adj" fmla="val 16667"/>
          </a:avLst>
        </a:prstGeom>
        <a:solidFill>
          <a:srgbClr val="DFDFDF"/>
        </a:solidFill>
        <a:ln w="0">
          <a:solidFill>
            <a:srgbClr val="000000"/>
          </a:solidFill>
          <a:round/>
          <a:headEnd/>
          <a:tailEnd/>
        </a:ln>
      </xdr:spPr>
      <xdr:txBody>
        <a:bodyPr anchor="ctr"/>
        <a:lstStyle/>
        <a:p>
          <a:pPr algn="ctr"/>
          <a:fld id="{6ACD95D9-3C50-4D88-BF44-236D1717EC01}" type="TxLink">
            <a:rPr lang="fr-FR" sz="2400" b="1"/>
            <a:t>D.P.G.F.</a:t>
          </a:fld>
          <a:endParaRPr lang="fr-FR" sz="2400" b="1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533400</xdr:colOff>
      <xdr:row>74</xdr:row>
      <xdr:rowOff>76200</xdr:rowOff>
    </xdr:from>
    <xdr:to>
      <xdr:col>5</xdr:col>
      <xdr:colOff>742950</xdr:colOff>
      <xdr:row>80</xdr:row>
      <xdr:rowOff>114300</xdr:rowOff>
    </xdr:to>
    <xdr:sp macro="" textlink="F91" fLocksText="0">
      <xdr:nvSpPr>
        <xdr:cNvPr id="2065" name="AutoShape 1">
          <a:extLst>
            <a:ext uri="{FF2B5EF4-FFF2-40B4-BE49-F238E27FC236}">
              <a16:creationId xmlns:a16="http://schemas.microsoft.com/office/drawing/2014/main" id="{56A74963-5AFD-4482-84AF-482536EE8F76}"/>
            </a:ext>
          </a:extLst>
        </xdr:cNvPr>
        <xdr:cNvSpPr>
          <a:spLocks noChangeArrowheads="1"/>
        </xdr:cNvSpPr>
      </xdr:nvSpPr>
      <xdr:spPr bwMode="auto">
        <a:xfrm>
          <a:off x="3629025" y="12544425"/>
          <a:ext cx="2495550" cy="1009650"/>
        </a:xfrm>
        <a:prstGeom prst="roundRect">
          <a:avLst>
            <a:gd name="adj" fmla="val 16667"/>
          </a:avLst>
        </a:prstGeom>
        <a:solidFill>
          <a:srgbClr val="DFDFDF"/>
        </a:solidFill>
        <a:ln w="0">
          <a:solidFill>
            <a:srgbClr val="000000"/>
          </a:solidFill>
          <a:round/>
          <a:headEnd/>
          <a:tailEnd/>
        </a:ln>
      </xdr:spPr>
      <xdr:txBody>
        <a:bodyPr/>
        <a:lstStyle/>
        <a:p>
          <a:fld id="{9EF773F6-5AF6-4229-B346-C58E3D15964C}" type="TxLink">
            <a:rPr lang="fr-FR"/>
            <a:t> </a:t>
          </a:fld>
          <a:endParaRPr lang="fr-FR"/>
        </a:p>
      </xdr:txBody>
    </xdr:sp>
    <xdr:clientData/>
  </xdr:twoCellAnchor>
  <xdr:twoCellAnchor>
    <xdr:from>
      <xdr:col>2</xdr:col>
      <xdr:colOff>533400</xdr:colOff>
      <xdr:row>74</xdr:row>
      <xdr:rowOff>76200</xdr:rowOff>
    </xdr:from>
    <xdr:to>
      <xdr:col>5</xdr:col>
      <xdr:colOff>742950</xdr:colOff>
      <xdr:row>80</xdr:row>
      <xdr:rowOff>114300</xdr:rowOff>
    </xdr:to>
    <xdr:sp macro="" textlink="F91" fLocksText="0">
      <xdr:nvSpPr>
        <xdr:cNvPr id="2066" name="AutoShape 2">
          <a:extLst>
            <a:ext uri="{FF2B5EF4-FFF2-40B4-BE49-F238E27FC236}">
              <a16:creationId xmlns:a16="http://schemas.microsoft.com/office/drawing/2014/main" id="{3460D1B1-8FE5-4EDB-AB56-FF404CDC0C23}"/>
            </a:ext>
          </a:extLst>
        </xdr:cNvPr>
        <xdr:cNvSpPr>
          <a:spLocks noChangeArrowheads="1"/>
        </xdr:cNvSpPr>
      </xdr:nvSpPr>
      <xdr:spPr bwMode="auto">
        <a:xfrm>
          <a:off x="3629025" y="12544425"/>
          <a:ext cx="2495550" cy="1009650"/>
        </a:xfrm>
        <a:prstGeom prst="roundRect">
          <a:avLst>
            <a:gd name="adj" fmla="val 16667"/>
          </a:avLst>
        </a:prstGeom>
        <a:solidFill>
          <a:srgbClr val="DFDFDF"/>
        </a:solidFill>
        <a:ln w="0">
          <a:solidFill>
            <a:srgbClr val="000000"/>
          </a:solidFill>
          <a:round/>
          <a:headEnd/>
          <a:tailEnd/>
        </a:ln>
      </xdr:spPr>
      <xdr:txBody>
        <a:bodyPr/>
        <a:lstStyle/>
        <a:p>
          <a:fld id="{489BE8BA-8E8A-48E7-9231-41D46F73CF58}" type="TxLink">
            <a:rPr lang="fr-FR"/>
            <a:t> </a:t>
          </a:fld>
          <a:endParaRPr lang="fr-FR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42FAD1-7C21-4795-B57E-90997B2611DF}">
  <sheetPr>
    <pageSetUpPr fitToPage="1"/>
  </sheetPr>
  <dimension ref="A1:N44"/>
  <sheetViews>
    <sheetView showGridLines="0" tabSelected="1" topLeftCell="B2" workbookViewId="0">
      <selection activeCell="G10" sqref="G10"/>
    </sheetView>
  </sheetViews>
  <sheetFormatPr baseColWidth="10" defaultRowHeight="12.75" x14ac:dyDescent="0.2"/>
  <cols>
    <col min="1" max="1" width="2.140625" style="42" hidden="1" customWidth="1"/>
    <col min="2" max="2" width="10.7109375" style="15" customWidth="1"/>
    <col min="3" max="3" width="55.7109375" style="17" customWidth="1"/>
    <col min="4" max="4" width="5.7109375" style="15" customWidth="1"/>
    <col min="5" max="5" width="9.7109375" style="15" customWidth="1"/>
    <col min="6" max="6" width="14.28515625" style="15" hidden="1" customWidth="1"/>
    <col min="7" max="8" width="11.42578125" style="19"/>
    <col min="9" max="9" width="9" style="24" customWidth="1"/>
    <col min="10" max="10" width="9.85546875" style="44" customWidth="1"/>
    <col min="11" max="11" width="12.85546875" style="51" hidden="1" customWidth="1"/>
    <col min="12" max="12" width="14" style="52" hidden="1" customWidth="1"/>
    <col min="13" max="13" width="16.140625" style="50" hidden="1" customWidth="1"/>
    <col min="14" max="14" width="0.42578125" style="45" customWidth="1"/>
  </cols>
  <sheetData>
    <row r="1" spans="1:14" hidden="1" x14ac:dyDescent="0.2">
      <c r="A1" s="12" t="s">
        <v>45</v>
      </c>
      <c r="B1" s="13" t="s">
        <v>44</v>
      </c>
      <c r="C1" s="16" t="s">
        <v>51</v>
      </c>
      <c r="D1" s="13" t="s">
        <v>46</v>
      </c>
      <c r="E1" s="13" t="s">
        <v>47</v>
      </c>
      <c r="F1" s="13" t="s">
        <v>48</v>
      </c>
      <c r="G1" s="18" t="s">
        <v>49</v>
      </c>
      <c r="H1" s="18" t="s">
        <v>50</v>
      </c>
      <c r="I1" s="13"/>
      <c r="J1" s="55"/>
      <c r="K1" s="25"/>
      <c r="L1" s="25"/>
      <c r="M1" s="54"/>
    </row>
    <row r="2" spans="1:14" x14ac:dyDescent="0.2">
      <c r="A2" s="75" t="s">
        <v>52</v>
      </c>
      <c r="B2" s="13" t="str">
        <f xml:space="preserve"> Paramètres!$C$5 &amp; ""</f>
        <v>Rénovation de la MAM - CH DOLE</v>
      </c>
      <c r="C2" s="16"/>
      <c r="D2" s="13"/>
      <c r="E2" s="13"/>
      <c r="F2" s="13"/>
      <c r="G2" s="18"/>
      <c r="H2" s="18"/>
      <c r="I2" s="25"/>
      <c r="J2" s="48" t="str">
        <f xml:space="preserve"> Paramètres!$C$9 &amp; " " &amp; Paramètres!$C$11</f>
        <v>Lot n°3 MENUISERIES INTÉRIEURES</v>
      </c>
      <c r="K2" s="49"/>
      <c r="L2" s="49"/>
      <c r="M2" s="49"/>
    </row>
    <row r="3" spans="1:14" x14ac:dyDescent="0.2">
      <c r="A3" s="14"/>
      <c r="B3" s="43"/>
      <c r="C3" s="16"/>
      <c r="D3" s="13"/>
      <c r="E3" s="13"/>
      <c r="F3" s="13"/>
      <c r="G3" s="18"/>
      <c r="H3" s="18"/>
      <c r="I3" s="25"/>
      <c r="J3" s="53" t="str">
        <f xml:space="preserve"> Paramètres!$C$13</f>
        <v>24/09/2025</v>
      </c>
      <c r="K3" s="49"/>
      <c r="L3" s="49"/>
      <c r="M3" s="49"/>
    </row>
    <row r="4" spans="1:14" s="22" customFormat="1" ht="25.5" customHeight="1" x14ac:dyDescent="0.2">
      <c r="A4" s="41" t="s">
        <v>5</v>
      </c>
      <c r="B4" s="20" t="s">
        <v>30</v>
      </c>
      <c r="C4" s="20" t="s">
        <v>31</v>
      </c>
      <c r="D4" s="20" t="s">
        <v>3</v>
      </c>
      <c r="E4" s="20" t="s">
        <v>4</v>
      </c>
      <c r="F4" s="20" t="s">
        <v>43</v>
      </c>
      <c r="G4" s="21" t="s">
        <v>6</v>
      </c>
      <c r="H4" s="21" t="s">
        <v>7</v>
      </c>
      <c r="I4" s="20" t="s">
        <v>42</v>
      </c>
      <c r="J4" s="47" t="s">
        <v>8</v>
      </c>
      <c r="K4" s="23" t="s">
        <v>27</v>
      </c>
      <c r="L4" s="23" t="s">
        <v>28</v>
      </c>
      <c r="M4" s="47" t="s">
        <v>29</v>
      </c>
      <c r="N4" s="46"/>
    </row>
    <row r="5" spans="1:14" s="86" customFormat="1" ht="18" x14ac:dyDescent="0.25">
      <c r="A5" s="77"/>
      <c r="B5" s="78"/>
      <c r="C5" s="79"/>
      <c r="D5" s="78"/>
      <c r="E5" s="78"/>
      <c r="F5" s="78"/>
      <c r="G5" s="80"/>
      <c r="H5" s="80"/>
      <c r="I5" s="81"/>
      <c r="J5" s="82"/>
      <c r="K5" s="83"/>
      <c r="L5" s="78"/>
      <c r="M5" s="84"/>
      <c r="N5" s="85"/>
    </row>
    <row r="6" spans="1:14" s="86" customFormat="1" ht="18" x14ac:dyDescent="0.25">
      <c r="A6" s="87" t="s">
        <v>53</v>
      </c>
      <c r="B6" s="88" t="s">
        <v>54</v>
      </c>
      <c r="C6" s="89" t="s">
        <v>55</v>
      </c>
      <c r="D6" s="78"/>
      <c r="E6" s="78"/>
      <c r="F6" s="78"/>
      <c r="G6" s="80"/>
      <c r="H6" s="80"/>
      <c r="I6" s="81"/>
      <c r="J6" s="82"/>
      <c r="K6" s="83"/>
      <c r="L6" s="78"/>
      <c r="M6" s="84"/>
      <c r="N6" s="85"/>
    </row>
    <row r="7" spans="1:14" s="86" customFormat="1" ht="18" x14ac:dyDescent="0.25">
      <c r="A7" s="77"/>
      <c r="B7" s="78"/>
      <c r="C7" s="79"/>
      <c r="D7" s="78"/>
      <c r="E7" s="78"/>
      <c r="F7" s="78"/>
      <c r="G7" s="80"/>
      <c r="H7" s="80"/>
      <c r="I7" s="81"/>
      <c r="J7" s="82"/>
      <c r="K7" s="83"/>
      <c r="L7" s="78"/>
      <c r="M7" s="84"/>
      <c r="N7" s="85"/>
    </row>
    <row r="8" spans="1:14" s="91" customFormat="1" x14ac:dyDescent="0.2">
      <c r="A8" s="98" t="s">
        <v>56</v>
      </c>
      <c r="B8" s="99" t="s">
        <v>57</v>
      </c>
      <c r="C8" s="100" t="s">
        <v>58</v>
      </c>
      <c r="D8" s="92"/>
      <c r="E8" s="92"/>
      <c r="F8" s="92"/>
      <c r="G8" s="93"/>
      <c r="H8" s="93"/>
      <c r="I8" s="94"/>
      <c r="J8" s="95"/>
      <c r="K8" s="96"/>
      <c r="L8" s="92"/>
      <c r="M8" s="97"/>
      <c r="N8" s="90"/>
    </row>
    <row r="9" spans="1:14" s="76" customFormat="1" ht="13.5" thickBot="1" x14ac:dyDescent="0.25">
      <c r="A9" s="109" t="s">
        <v>59</v>
      </c>
      <c r="B9" s="110" t="s">
        <v>60</v>
      </c>
      <c r="C9" s="111" t="s">
        <v>61</v>
      </c>
      <c r="D9" s="102"/>
      <c r="E9" s="102"/>
      <c r="F9" s="102"/>
      <c r="G9" s="104"/>
      <c r="H9" s="104"/>
      <c r="I9" s="105"/>
      <c r="J9" s="106"/>
      <c r="K9" s="107"/>
      <c r="L9" s="102"/>
      <c r="M9" s="108"/>
      <c r="N9" s="45"/>
    </row>
    <row r="10" spans="1:14" ht="14.25" thickTop="1" thickBot="1" x14ac:dyDescent="0.25">
      <c r="A10" s="112" t="s">
        <v>62</v>
      </c>
      <c r="B10" s="113" t="s">
        <v>63</v>
      </c>
      <c r="C10" s="114" t="s">
        <v>64</v>
      </c>
      <c r="D10" s="113" t="s">
        <v>65</v>
      </c>
      <c r="E10" s="115">
        <v>26</v>
      </c>
      <c r="G10" s="116"/>
      <c r="H10" s="116" t="str">
        <f>IF(ISBLANK(G10), "", ROUND(E10 * ROUND(G10, 2), 2))</f>
        <v/>
      </c>
      <c r="I10" s="117" t="s">
        <v>52</v>
      </c>
      <c r="J10" s="44">
        <v>0.2</v>
      </c>
      <c r="K10" s="51" t="b">
        <f>IF(AND(COUNTIF(TAUXTVA1:TAUXTVA4, J10) = 0, J10 &lt;&gt; 0), FALSE, IF(ISBLANK(J10), FALSE, TRUE))</f>
        <v>1</v>
      </c>
      <c r="L10" s="52" t="b">
        <f>IF(AND(A10 = "9", OR(I10 = "Variante", I10 = "Option")), FALSE, TRUE)</f>
        <v>1</v>
      </c>
      <c r="M10" s="50">
        <f>IF(AND(L10 = TRUE, K10 = TRUE), J10, "")</f>
        <v>0.2</v>
      </c>
    </row>
    <row r="11" spans="1:14" ht="23.25" thickTop="1" x14ac:dyDescent="0.2">
      <c r="A11" s="112" t="s">
        <v>66</v>
      </c>
      <c r="C11" s="114" t="s">
        <v>67</v>
      </c>
    </row>
    <row r="12" spans="1:14" ht="13.5" thickBot="1" x14ac:dyDescent="0.25">
      <c r="A12" s="112" t="s">
        <v>68</v>
      </c>
    </row>
    <row r="13" spans="1:14" ht="14.25" thickTop="1" thickBot="1" x14ac:dyDescent="0.25">
      <c r="A13" s="112" t="s">
        <v>62</v>
      </c>
      <c r="B13" s="113" t="s">
        <v>69</v>
      </c>
      <c r="C13" s="114" t="s">
        <v>70</v>
      </c>
      <c r="D13" s="113" t="s">
        <v>71</v>
      </c>
      <c r="E13" s="115">
        <v>1.3</v>
      </c>
      <c r="G13" s="116"/>
      <c r="H13" s="116" t="str">
        <f>IF(ISBLANK(G13), "", ROUND(E13 * ROUND(G13, 2), 2))</f>
        <v/>
      </c>
      <c r="I13" s="117" t="s">
        <v>52</v>
      </c>
      <c r="J13" s="44">
        <v>0.2</v>
      </c>
      <c r="K13" s="51" t="b">
        <f>IF(AND(COUNTIF(TAUXTVA1:TAUXTVA4, J13) = 0, J13 &lt;&gt; 0), FALSE, IF(ISBLANK(J13), FALSE, TRUE))</f>
        <v>1</v>
      </c>
      <c r="L13" s="52" t="b">
        <f>IF(AND(A13 = "9", OR(I13 = "Variante", I13 = "Option")), FALSE, TRUE)</f>
        <v>1</v>
      </c>
      <c r="M13" s="50">
        <f>IF(AND(L13 = TRUE, K13 = TRUE), J13, "")</f>
        <v>0.2</v>
      </c>
    </row>
    <row r="14" spans="1:14" ht="13.5" thickTop="1" x14ac:dyDescent="0.2">
      <c r="A14" s="112" t="s">
        <v>66</v>
      </c>
      <c r="C14" s="114" t="s">
        <v>72</v>
      </c>
    </row>
    <row r="15" spans="1:14" ht="13.5" thickBot="1" x14ac:dyDescent="0.25">
      <c r="A15" s="112" t="s">
        <v>68</v>
      </c>
    </row>
    <row r="16" spans="1:14" ht="14.25" thickTop="1" thickBot="1" x14ac:dyDescent="0.25">
      <c r="A16" s="112" t="s">
        <v>62</v>
      </c>
      <c r="B16" s="113" t="s">
        <v>73</v>
      </c>
      <c r="C16" s="114" t="s">
        <v>74</v>
      </c>
      <c r="D16" s="113" t="s">
        <v>46</v>
      </c>
      <c r="E16" s="118">
        <v>1</v>
      </c>
      <c r="G16" s="116"/>
      <c r="H16" s="116" t="str">
        <f>IF(ISBLANK(G16), "", ROUND(E16 * ROUND(G16, 2), 2))</f>
        <v/>
      </c>
      <c r="I16" s="117" t="s">
        <v>52</v>
      </c>
      <c r="J16" s="44">
        <v>0.2</v>
      </c>
      <c r="K16" s="51" t="b">
        <f>IF(AND(COUNTIF(TAUXTVA1:TAUXTVA4, J16) = 0, J16 &lt;&gt; 0), FALSE, IF(ISBLANK(J16), FALSE, TRUE))</f>
        <v>1</v>
      </c>
      <c r="L16" s="52" t="b">
        <f>IF(AND(A16 = "9", OR(I16 = "Variante", I16 = "Option")), FALSE, TRUE)</f>
        <v>1</v>
      </c>
      <c r="M16" s="50">
        <f>IF(AND(L16 = TRUE, K16 = TRUE), J16, "")</f>
        <v>0.2</v>
      </c>
    </row>
    <row r="17" spans="1:14" ht="13.5" thickTop="1" x14ac:dyDescent="0.2">
      <c r="A17" s="112" t="s">
        <v>66</v>
      </c>
      <c r="C17" s="114" t="s">
        <v>75</v>
      </c>
    </row>
    <row r="18" spans="1:14" ht="13.5" thickBot="1" x14ac:dyDescent="0.25">
      <c r="A18" s="112" t="s">
        <v>68</v>
      </c>
    </row>
    <row r="19" spans="1:14" ht="14.25" thickTop="1" thickBot="1" x14ac:dyDescent="0.25">
      <c r="A19" s="112" t="s">
        <v>62</v>
      </c>
      <c r="B19" s="113" t="s">
        <v>76</v>
      </c>
      <c r="C19" s="114" t="s">
        <v>77</v>
      </c>
      <c r="D19" s="113" t="s">
        <v>46</v>
      </c>
      <c r="E19" s="118">
        <v>2</v>
      </c>
      <c r="G19" s="116"/>
      <c r="H19" s="116" t="str">
        <f>IF(ISBLANK(G19), "", ROUND(E19 * ROUND(G19, 2), 2))</f>
        <v/>
      </c>
      <c r="I19" s="117" t="s">
        <v>52</v>
      </c>
      <c r="J19" s="44">
        <v>0.2</v>
      </c>
      <c r="K19" s="51" t="b">
        <f>IF(AND(COUNTIF(TAUXTVA1:TAUXTVA4, J19) = 0, J19 &lt;&gt; 0), FALSE, IF(ISBLANK(J19), FALSE, TRUE))</f>
        <v>1</v>
      </c>
      <c r="L19" s="52" t="b">
        <f>IF(AND(A19 = "9", OR(I19 = "Variante", I19 = "Option")), FALSE, TRUE)</f>
        <v>1</v>
      </c>
      <c r="M19" s="50">
        <f>IF(AND(L19 = TRUE, K19 = TRUE), J19, "")</f>
        <v>0.2</v>
      </c>
    </row>
    <row r="20" spans="1:14" ht="13.5" thickTop="1" x14ac:dyDescent="0.2">
      <c r="A20" s="112" t="s">
        <v>66</v>
      </c>
      <c r="C20" s="114" t="s">
        <v>78</v>
      </c>
    </row>
    <row r="21" spans="1:14" ht="13.5" thickBot="1" x14ac:dyDescent="0.25">
      <c r="A21" s="112" t="s">
        <v>68</v>
      </c>
    </row>
    <row r="22" spans="1:14" ht="14.25" thickTop="1" thickBot="1" x14ac:dyDescent="0.25">
      <c r="A22" s="112" t="s">
        <v>62</v>
      </c>
      <c r="B22" s="113" t="s">
        <v>79</v>
      </c>
      <c r="C22" s="114" t="s">
        <v>80</v>
      </c>
      <c r="D22" s="113" t="s">
        <v>71</v>
      </c>
      <c r="E22" s="115">
        <v>4.4000000000000004</v>
      </c>
      <c r="G22" s="116"/>
      <c r="H22" s="116" t="str">
        <f>IF(ISBLANK(G22), "", ROUND(E22 * ROUND(G22, 2), 2))</f>
        <v/>
      </c>
      <c r="I22" s="117" t="s">
        <v>52</v>
      </c>
      <c r="J22" s="44">
        <v>0.2</v>
      </c>
      <c r="K22" s="51" t="b">
        <f>IF(AND(COUNTIF(TAUXTVA1:TAUXTVA4, J22) = 0, J22 &lt;&gt; 0), FALSE, IF(ISBLANK(J22), FALSE, TRUE))</f>
        <v>1</v>
      </c>
      <c r="L22" s="52" t="b">
        <f>IF(AND(A22 = "9", OR(I22 = "Variante", I22 = "Option")), FALSE, TRUE)</f>
        <v>1</v>
      </c>
      <c r="M22" s="50">
        <f>IF(AND(L22 = TRUE, K22 = TRUE), J22, "")</f>
        <v>0.2</v>
      </c>
    </row>
    <row r="23" spans="1:14" ht="13.5" thickTop="1" x14ac:dyDescent="0.2">
      <c r="A23" s="112" t="s">
        <v>66</v>
      </c>
      <c r="C23" s="114" t="s">
        <v>81</v>
      </c>
    </row>
    <row r="24" spans="1:14" ht="13.5" thickBot="1" x14ac:dyDescent="0.25">
      <c r="A24" s="112" t="s">
        <v>68</v>
      </c>
    </row>
    <row r="25" spans="1:14" ht="14.25" thickTop="1" thickBot="1" x14ac:dyDescent="0.25">
      <c r="A25" s="112" t="s">
        <v>62</v>
      </c>
      <c r="B25" s="113" t="s">
        <v>82</v>
      </c>
      <c r="C25" s="114" t="s">
        <v>83</v>
      </c>
      <c r="D25" s="113" t="s">
        <v>65</v>
      </c>
      <c r="E25" s="115">
        <v>60</v>
      </c>
      <c r="G25" s="116"/>
      <c r="H25" s="116" t="str">
        <f>IF(ISBLANK(G25), "", ROUND(E25 * ROUND(G25, 2), 2))</f>
        <v/>
      </c>
      <c r="I25" s="117" t="s">
        <v>52</v>
      </c>
      <c r="J25" s="44">
        <v>0.2</v>
      </c>
      <c r="K25" s="51" t="b">
        <f>IF(AND(COUNTIF(TAUXTVA1:TAUXTVA4, J25) = 0, J25 &lt;&gt; 0), FALSE, IF(ISBLANK(J25), FALSE, TRUE))</f>
        <v>1</v>
      </c>
      <c r="L25" s="52" t="b">
        <f>IF(AND(A25 = "9", OR(I25 = "Variante", I25 = "Option")), FALSE, TRUE)</f>
        <v>1</v>
      </c>
      <c r="M25" s="50">
        <f>IF(AND(L25 = TRUE, K25 = TRUE), J25, "")</f>
        <v>0.2</v>
      </c>
    </row>
    <row r="26" spans="1:14" ht="13.5" thickTop="1" x14ac:dyDescent="0.2">
      <c r="A26" s="112" t="s">
        <v>68</v>
      </c>
    </row>
    <row r="27" spans="1:14" s="76" customFormat="1" x14ac:dyDescent="0.2">
      <c r="A27" s="109" t="s">
        <v>59</v>
      </c>
      <c r="B27" s="110" t="s">
        <v>84</v>
      </c>
      <c r="C27" s="111" t="s">
        <v>85</v>
      </c>
      <c r="D27" s="102"/>
      <c r="E27" s="102"/>
      <c r="F27" s="102"/>
      <c r="G27" s="104"/>
      <c r="H27" s="104"/>
      <c r="I27" s="105"/>
      <c r="J27" s="106"/>
      <c r="K27" s="107"/>
      <c r="L27" s="102"/>
      <c r="M27" s="108"/>
      <c r="N27" s="45"/>
    </row>
    <row r="28" spans="1:14" s="126" customFormat="1" thickBot="1" x14ac:dyDescent="0.25">
      <c r="A28" s="127" t="s">
        <v>86</v>
      </c>
      <c r="B28" s="128" t="s">
        <v>87</v>
      </c>
      <c r="C28" s="129" t="s">
        <v>88</v>
      </c>
      <c r="D28" s="119"/>
      <c r="E28" s="119"/>
      <c r="F28" s="119"/>
      <c r="G28" s="120"/>
      <c r="H28" s="120"/>
      <c r="I28" s="121"/>
      <c r="J28" s="122"/>
      <c r="K28" s="123"/>
      <c r="L28" s="119"/>
      <c r="M28" s="124"/>
      <c r="N28" s="125"/>
    </row>
    <row r="29" spans="1:14" ht="14.25" thickTop="1" thickBot="1" x14ac:dyDescent="0.25">
      <c r="A29" s="112" t="s">
        <v>62</v>
      </c>
      <c r="B29" s="113" t="s">
        <v>89</v>
      </c>
      <c r="C29" s="114" t="s">
        <v>90</v>
      </c>
      <c r="D29" s="113" t="s">
        <v>46</v>
      </c>
      <c r="E29" s="118">
        <v>1</v>
      </c>
      <c r="G29" s="116"/>
      <c r="H29" s="116" t="str">
        <f>IF(ISBLANK(G29), "", ROUND(E29 * ROUND(G29, 2), 2))</f>
        <v/>
      </c>
      <c r="I29" s="117" t="s">
        <v>52</v>
      </c>
      <c r="J29" s="44">
        <v>0.2</v>
      </c>
      <c r="K29" s="51" t="b">
        <f>IF(AND(COUNTIF(TAUXTVA1:TAUXTVA4, J29) = 0, J29 &lt;&gt; 0), FALSE, IF(ISBLANK(J29), FALSE, TRUE))</f>
        <v>1</v>
      </c>
      <c r="L29" s="52" t="b">
        <f>IF(AND(A29 = "9", OR(I29 = "Variante", I29 = "Option")), FALSE, TRUE)</f>
        <v>1</v>
      </c>
      <c r="M29" s="50">
        <f>IF(AND(L29 = TRUE, K29 = TRUE), J29, "")</f>
        <v>0.2</v>
      </c>
    </row>
    <row r="30" spans="1:14" ht="13.5" thickTop="1" x14ac:dyDescent="0.2">
      <c r="A30" s="112" t="s">
        <v>66</v>
      </c>
      <c r="C30" s="114" t="s">
        <v>91</v>
      </c>
    </row>
    <row r="31" spans="1:14" x14ac:dyDescent="0.2">
      <c r="A31" s="112" t="s">
        <v>68</v>
      </c>
    </row>
    <row r="32" spans="1:14" s="126" customFormat="1" thickBot="1" x14ac:dyDescent="0.25">
      <c r="A32" s="127" t="s">
        <v>86</v>
      </c>
      <c r="B32" s="128" t="s">
        <v>92</v>
      </c>
      <c r="C32" s="129" t="s">
        <v>93</v>
      </c>
      <c r="D32" s="119"/>
      <c r="E32" s="119"/>
      <c r="F32" s="119"/>
      <c r="G32" s="120"/>
      <c r="H32" s="120"/>
      <c r="I32" s="121"/>
      <c r="J32" s="122"/>
      <c r="K32" s="123"/>
      <c r="L32" s="119"/>
      <c r="M32" s="124"/>
      <c r="N32" s="125"/>
    </row>
    <row r="33" spans="1:14" ht="14.25" thickTop="1" thickBot="1" x14ac:dyDescent="0.25">
      <c r="A33" s="112" t="s">
        <v>62</v>
      </c>
      <c r="B33" s="113" t="s">
        <v>94</v>
      </c>
      <c r="C33" s="114" t="s">
        <v>95</v>
      </c>
      <c r="D33" s="113" t="s">
        <v>96</v>
      </c>
      <c r="E33" s="115">
        <v>109.4</v>
      </c>
      <c r="G33" s="116"/>
      <c r="H33" s="116" t="str">
        <f>IF(ISBLANK(G33), "", ROUND(E33 * ROUND(G33, 2), 2))</f>
        <v/>
      </c>
      <c r="I33" s="117" t="s">
        <v>52</v>
      </c>
      <c r="J33" s="44">
        <v>0.2</v>
      </c>
      <c r="K33" s="51" t="b">
        <f>IF(AND(COUNTIF(TAUXTVA1:TAUXTVA4, J33) = 0, J33 &lt;&gt; 0), FALSE, IF(ISBLANK(J33), FALSE, TRUE))</f>
        <v>1</v>
      </c>
      <c r="L33" s="52" t="b">
        <f>IF(AND(A33 = "9", OR(I33 = "Variante", I33 = "Option")), FALSE, TRUE)</f>
        <v>1</v>
      </c>
      <c r="M33" s="50">
        <f>IF(AND(L33 = TRUE, K33 = TRUE), J33, "")</f>
        <v>0.2</v>
      </c>
    </row>
    <row r="34" spans="1:14" ht="14.25" thickTop="1" thickBot="1" x14ac:dyDescent="0.25">
      <c r="A34" s="112" t="s">
        <v>68</v>
      </c>
    </row>
    <row r="35" spans="1:14" ht="14.25" thickTop="1" thickBot="1" x14ac:dyDescent="0.25">
      <c r="A35" s="112" t="s">
        <v>62</v>
      </c>
      <c r="B35" s="113" t="s">
        <v>97</v>
      </c>
      <c r="C35" s="114" t="s">
        <v>98</v>
      </c>
      <c r="D35" s="113" t="s">
        <v>46</v>
      </c>
      <c r="E35" s="118">
        <v>1</v>
      </c>
      <c r="G35" s="116"/>
      <c r="H35" s="116" t="str">
        <f>IF(ISBLANK(G35), "", ROUND(E35 * ROUND(G35, 2), 2))</f>
        <v/>
      </c>
      <c r="I35" s="117" t="s">
        <v>99</v>
      </c>
      <c r="J35" s="44">
        <v>0.2</v>
      </c>
      <c r="K35" s="51" t="b">
        <f>IF(AND(COUNTIF(TAUXTVA1:TAUXTVA4, J35) = 0, J35 &lt;&gt; 0), FALSE, IF(ISBLANK(J35), FALSE, TRUE))</f>
        <v>1</v>
      </c>
      <c r="L35" s="52" t="b">
        <f>IF(AND(A35 = "9", OR(I35 = "Variante", I35 = "Option")), FALSE, TRUE)</f>
        <v>0</v>
      </c>
      <c r="M35" s="50" t="str">
        <f>IF(AND(L35 = TRUE, K35 = TRUE), J35, "")</f>
        <v/>
      </c>
    </row>
    <row r="36" spans="1:14" ht="13.5" thickTop="1" x14ac:dyDescent="0.2">
      <c r="A36" s="112" t="s">
        <v>66</v>
      </c>
      <c r="C36" s="114" t="s">
        <v>100</v>
      </c>
    </row>
    <row r="37" spans="1:14" x14ac:dyDescent="0.2">
      <c r="A37" s="112" t="s">
        <v>68</v>
      </c>
    </row>
    <row r="38" spans="1:14" s="76" customFormat="1" x14ac:dyDescent="0.2">
      <c r="A38" s="109" t="s">
        <v>101</v>
      </c>
      <c r="B38" s="110" t="s">
        <v>57</v>
      </c>
      <c r="C38" s="111" t="s">
        <v>102</v>
      </c>
      <c r="D38" s="102"/>
      <c r="E38" s="102"/>
      <c r="F38" s="102"/>
      <c r="G38" s="104"/>
      <c r="H38" s="104">
        <f>IF(COUNTIF(L8:L37, FALSE) = COUNTIF(A8:A37, "9"), SUMIF(A8:A37, "9", H8:H37), SUMIF(L8:L37, TRUE, H8:H37))</f>
        <v>0</v>
      </c>
      <c r="I38" s="24" t="str">
        <f>IF(AND(COUNTIF(B8:B37, "9") &gt; 0, COUNTIF(L8:L37, FALSE) = COUNTIF(B8:B37, "9")), "Non totalisé", "")</f>
        <v/>
      </c>
      <c r="J38" s="106"/>
      <c r="K38" s="107"/>
      <c r="L38" s="102"/>
      <c r="M38" s="108"/>
      <c r="N38" s="45"/>
    </row>
    <row r="39" spans="1:14" s="76" customFormat="1" x14ac:dyDescent="0.2">
      <c r="A39" s="101"/>
      <c r="B39" s="102"/>
      <c r="C39" s="103"/>
      <c r="D39" s="102"/>
      <c r="E39" s="102"/>
      <c r="F39" s="102"/>
      <c r="G39" s="104"/>
      <c r="H39" s="104"/>
      <c r="I39" s="105"/>
      <c r="J39" s="106"/>
      <c r="K39" s="107"/>
      <c r="L39" s="102"/>
      <c r="M39" s="108"/>
      <c r="N39" s="45"/>
    </row>
    <row r="40" spans="1:14" s="76" customFormat="1" x14ac:dyDescent="0.2">
      <c r="A40" s="130" t="s">
        <v>103</v>
      </c>
      <c r="B40" s="132" t="s">
        <v>54</v>
      </c>
      <c r="C40" s="134" t="s">
        <v>104</v>
      </c>
      <c r="D40" s="138"/>
      <c r="E40" s="138"/>
      <c r="F40" s="138"/>
      <c r="G40" s="143"/>
      <c r="H40" s="142"/>
      <c r="I40" s="147"/>
      <c r="J40" s="149"/>
      <c r="K40" s="107"/>
      <c r="L40" s="102"/>
      <c r="M40" s="108"/>
      <c r="N40" s="45"/>
    </row>
    <row r="41" spans="1:14" s="76" customFormat="1" x14ac:dyDescent="0.2">
      <c r="A41" s="101"/>
      <c r="B41" s="102"/>
      <c r="C41" s="135"/>
      <c r="D41" s="139"/>
      <c r="E41" s="139"/>
      <c r="F41" s="139"/>
      <c r="G41" s="144"/>
      <c r="H41" s="141"/>
      <c r="I41" s="105"/>
      <c r="J41" s="106"/>
      <c r="K41" s="107"/>
      <c r="L41" s="102"/>
      <c r="M41" s="108"/>
      <c r="N41" s="45"/>
    </row>
    <row r="42" spans="1:14" s="76" customFormat="1" x14ac:dyDescent="0.2">
      <c r="A42" s="101"/>
      <c r="B42" s="102"/>
      <c r="C42" s="136" t="s">
        <v>105</v>
      </c>
      <c r="D42" s="139"/>
      <c r="E42" s="139"/>
      <c r="F42" s="139"/>
      <c r="G42" s="144"/>
      <c r="H42" s="141">
        <f>SUMIF(L6:L39, TRUE, H6:H39)</f>
        <v>0</v>
      </c>
      <c r="I42" s="105"/>
      <c r="J42" s="106"/>
      <c r="K42" s="107"/>
      <c r="L42" s="102"/>
      <c r="M42" s="108"/>
      <c r="N42" s="45"/>
    </row>
    <row r="43" spans="1:14" s="76" customFormat="1" x14ac:dyDescent="0.2">
      <c r="A43" s="101"/>
      <c r="B43" s="102"/>
      <c r="C43" s="136" t="s">
        <v>106</v>
      </c>
      <c r="D43" s="139"/>
      <c r="E43" s="139"/>
      <c r="F43" s="139"/>
      <c r="G43" s="144"/>
      <c r="H43" s="141">
        <f>IF(COUNTIF(K6:K39, FALSE) = 0, ROUND(TAUXTVA1 * SUMIF(M6:M39, TAUXTVA1, H6:H39), 2)+ ROUND(TAUXTVA2 * SUMIF(M6:M39, TAUXTVA2, H6:H39), 2)+ ROUND(TAUXTVA3 * SUMIF(M6:M39, TAUXTVA3, H6:H39), 2)+ ROUND(TAUXTVA4 * SUMIF(M6:M39, TAUXTVA4, H6:H39), 2), "Présence d'un taux de TVA non supporté,")</f>
        <v>0</v>
      </c>
      <c r="I43" s="105"/>
      <c r="J43" s="106"/>
      <c r="K43" s="107"/>
      <c r="L43" s="102"/>
      <c r="M43" s="108"/>
      <c r="N43" s="45"/>
    </row>
    <row r="44" spans="1:14" s="76" customFormat="1" x14ac:dyDescent="0.2">
      <c r="A44" s="131"/>
      <c r="B44" s="133"/>
      <c r="C44" s="137" t="s">
        <v>107</v>
      </c>
      <c r="D44" s="140"/>
      <c r="E44" s="140"/>
      <c r="F44" s="140"/>
      <c r="G44" s="145"/>
      <c r="H44" s="146">
        <f>IF(COUNTIF(K6:K39, FALSE) = 0, H42 + H43, "calcul de la TVA impossible.")</f>
        <v>0</v>
      </c>
      <c r="I44" s="148"/>
      <c r="J44" s="150"/>
      <c r="K44" s="107"/>
      <c r="L44" s="102"/>
      <c r="M44" s="108"/>
      <c r="N44" s="45"/>
    </row>
  </sheetData>
  <sheetProtection algorithmName="SHA-512" hashValue="G8tFVeQH6YyjghUCJaTprbOKZmOV6vT3Oo9ZrcBtdpoittJP87jDRs4PFlkmyoQzQlZe7K+sUnARcAaoG0KTaQ==" saltValue="1s/t7qERx7r9DTqVWDOJrw==" spinCount="100000" sheet="1" scenarios="1" selectLockedCells="1"/>
  <phoneticPr fontId="0" type="noConversion"/>
  <conditionalFormatting sqref="I1:I1048576">
    <cfRule type="cellIs" dxfId="2" priority="1" stopIfTrue="1" operator="equal">
      <formula>"Non totalisé"</formula>
    </cfRule>
    <cfRule type="cellIs" dxfId="1" priority="2" stopIfTrue="1" operator="equal">
      <formula>"Variante"</formula>
    </cfRule>
    <cfRule type="cellIs" dxfId="0" priority="3" stopIfTrue="1" operator="equal">
      <formula>"Option"</formula>
    </cfRule>
  </conditionalFormatting>
  <pageMargins left="0.55118110236220474" right="0.55118110236220474" top="0.55118110236220474" bottom="0.55118110236220474" header="0.27559055118110237" footer="0.35433070866141736"/>
  <pageSetup paperSize="9" scale="69" fitToHeight="32767" orientation="portrait" r:id="rId1"/>
  <headerFooter alignWithMargins="0">
    <oddFooter xml:space="preserve">&amp;R&amp;P+1/&amp;N+1 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85028F-7BB2-4929-A2B9-9ECAEAAD23A3}">
  <sheetPr>
    <pageSetUpPr fitToPage="1"/>
  </sheetPr>
  <dimension ref="B1:J696"/>
  <sheetViews>
    <sheetView workbookViewId="0">
      <selection activeCell="B1" sqref="B1:B84"/>
    </sheetView>
  </sheetViews>
  <sheetFormatPr baseColWidth="10" defaultRowHeight="12.75" x14ac:dyDescent="0.2"/>
  <cols>
    <col min="1" max="1" width="0.140625" customWidth="1"/>
    <col min="2" max="2" width="30.42578125" style="9" customWidth="1"/>
    <col min="3" max="3" width="24.140625" customWidth="1"/>
    <col min="4" max="4" width="11.7109375" customWidth="1"/>
    <col min="5" max="5" width="17.7109375" customWidth="1"/>
    <col min="6" max="6" width="23.42578125" customWidth="1"/>
    <col min="7" max="7" width="13.85546875" customWidth="1"/>
  </cols>
  <sheetData>
    <row r="1" spans="2:7" x14ac:dyDescent="0.2">
      <c r="B1" s="151" t="s">
        <v>108</v>
      </c>
      <c r="C1" s="1"/>
      <c r="D1" s="1"/>
      <c r="E1" s="1"/>
      <c r="F1" s="2"/>
      <c r="G1" s="11"/>
    </row>
    <row r="2" spans="2:7" ht="9.75" customHeight="1" x14ac:dyDescent="0.2">
      <c r="B2" s="57"/>
      <c r="C2" s="3"/>
      <c r="D2" s="3"/>
      <c r="E2" s="3"/>
      <c r="F2" s="4"/>
    </row>
    <row r="3" spans="2:7" ht="9.75" customHeight="1" x14ac:dyDescent="0.2">
      <c r="B3" s="57"/>
      <c r="C3" s="3"/>
      <c r="D3" s="3"/>
      <c r="E3" s="3"/>
      <c r="F3" s="4"/>
    </row>
    <row r="4" spans="2:7" ht="9.75" customHeight="1" x14ac:dyDescent="0.2">
      <c r="B4" s="57"/>
      <c r="C4" s="3"/>
      <c r="D4" s="3"/>
      <c r="E4" s="3"/>
      <c r="F4" s="4"/>
    </row>
    <row r="5" spans="2:7" ht="9.75" customHeight="1" x14ac:dyDescent="0.2">
      <c r="B5" s="57"/>
      <c r="C5" s="3"/>
      <c r="D5" s="3"/>
      <c r="E5" s="3"/>
      <c r="F5" s="4"/>
    </row>
    <row r="6" spans="2:7" x14ac:dyDescent="0.2">
      <c r="B6" s="57"/>
      <c r="C6" s="3"/>
      <c r="D6" s="3"/>
      <c r="E6" s="3"/>
      <c r="F6" s="4"/>
    </row>
    <row r="7" spans="2:7" ht="9.75" customHeight="1" x14ac:dyDescent="0.2">
      <c r="B7" s="57"/>
      <c r="C7" s="3"/>
      <c r="D7" s="3"/>
      <c r="E7" s="3"/>
      <c r="F7" s="4"/>
    </row>
    <row r="8" spans="2:7" ht="9.75" customHeight="1" x14ac:dyDescent="0.2">
      <c r="B8" s="57"/>
      <c r="C8" s="3"/>
      <c r="D8" s="3"/>
      <c r="E8" s="3"/>
      <c r="F8" s="4"/>
    </row>
    <row r="9" spans="2:7" ht="9.75" customHeight="1" x14ac:dyDescent="0.2">
      <c r="B9" s="57"/>
      <c r="C9" s="3"/>
      <c r="D9" s="3"/>
      <c r="E9" s="3"/>
      <c r="F9" s="4"/>
    </row>
    <row r="10" spans="2:7" ht="9.75" customHeight="1" x14ac:dyDescent="0.2">
      <c r="B10" s="57"/>
      <c r="C10" s="3"/>
      <c r="D10" s="3"/>
      <c r="E10" s="3"/>
      <c r="F10" s="4"/>
    </row>
    <row r="11" spans="2:7" x14ac:dyDescent="0.2">
      <c r="B11" s="57"/>
      <c r="C11" s="3"/>
      <c r="D11" s="3"/>
      <c r="E11" s="3"/>
      <c r="F11" s="4"/>
    </row>
    <row r="12" spans="2:7" ht="9.75" customHeight="1" x14ac:dyDescent="0.2">
      <c r="B12" s="57"/>
      <c r="C12" s="59" t="str">
        <f>IF(Paramètres!$C$5&lt;&gt;"", Paramètres!$C$5, "")</f>
        <v>Rénovation de la MAM - CH DOLE</v>
      </c>
      <c r="D12" s="59"/>
      <c r="E12" s="59"/>
      <c r="F12" s="60"/>
    </row>
    <row r="13" spans="2:7" ht="9.75" customHeight="1" x14ac:dyDescent="0.2">
      <c r="B13" s="57"/>
      <c r="C13" s="59"/>
      <c r="D13" s="59"/>
      <c r="E13" s="59"/>
      <c r="F13" s="60"/>
    </row>
    <row r="14" spans="2:7" ht="9.75" customHeight="1" x14ac:dyDescent="0.2">
      <c r="B14" s="57"/>
      <c r="C14" s="59"/>
      <c r="D14" s="59"/>
      <c r="E14" s="59"/>
      <c r="F14" s="60"/>
    </row>
    <row r="15" spans="2:7" ht="9.75" customHeight="1" x14ac:dyDescent="0.2">
      <c r="B15" s="57"/>
      <c r="C15" s="59"/>
      <c r="D15" s="59"/>
      <c r="E15" s="59"/>
      <c r="F15" s="60"/>
    </row>
    <row r="16" spans="2:7" ht="12.75" customHeight="1" x14ac:dyDescent="0.2">
      <c r="B16" s="57"/>
      <c r="C16" s="59"/>
      <c r="D16" s="59"/>
      <c r="E16" s="59"/>
      <c r="F16" s="60"/>
    </row>
    <row r="17" spans="2:10" ht="9.75" customHeight="1" x14ac:dyDescent="0.2">
      <c r="B17" s="57"/>
      <c r="C17" s="3"/>
      <c r="D17" s="3"/>
      <c r="E17" s="3"/>
      <c r="F17" s="4"/>
    </row>
    <row r="18" spans="2:10" ht="9.75" customHeight="1" x14ac:dyDescent="0.2">
      <c r="B18" s="57"/>
      <c r="C18" s="3"/>
      <c r="D18" s="3"/>
      <c r="E18" s="3"/>
      <c r="F18" s="4"/>
    </row>
    <row r="19" spans="2:10" ht="9.75" customHeight="1" x14ac:dyDescent="0.2">
      <c r="B19" s="57"/>
      <c r="C19" s="3"/>
      <c r="D19" s="3"/>
      <c r="E19" s="3"/>
      <c r="F19" s="4"/>
    </row>
    <row r="20" spans="2:10" ht="9.75" customHeight="1" x14ac:dyDescent="0.2">
      <c r="B20" s="57"/>
      <c r="C20" s="3"/>
      <c r="D20" s="3"/>
      <c r="E20" s="3"/>
      <c r="F20" s="4"/>
    </row>
    <row r="21" spans="2:10" ht="12.75" customHeight="1" x14ac:dyDescent="0.2">
      <c r="B21" s="57"/>
      <c r="C21" s="61" t="str">
        <f>IF(Paramètres!$C$24&lt;&gt;"", Paramètres!$C$24, "")</f>
        <v/>
      </c>
      <c r="D21" s="61"/>
      <c r="E21" s="61"/>
      <c r="F21" s="62"/>
    </row>
    <row r="22" spans="2:10" ht="9.75" customHeight="1" x14ac:dyDescent="0.2">
      <c r="B22" s="57"/>
      <c r="C22" s="61"/>
      <c r="D22" s="61"/>
      <c r="E22" s="61"/>
      <c r="F22" s="62"/>
    </row>
    <row r="23" spans="2:10" ht="9.75" customHeight="1" x14ac:dyDescent="0.2">
      <c r="B23" s="57"/>
      <c r="C23" s="63" t="str">
        <f>IF(Paramètres!$C$26&lt;&gt;"", Paramètres!$C$26, "")</f>
        <v/>
      </c>
      <c r="D23" s="63"/>
      <c r="E23" s="63"/>
      <c r="F23" s="64"/>
    </row>
    <row r="24" spans="2:10" ht="9.75" customHeight="1" x14ac:dyDescent="0.2">
      <c r="B24" s="57"/>
      <c r="C24" s="63"/>
      <c r="D24" s="63"/>
      <c r="E24" s="63"/>
      <c r="F24" s="64"/>
    </row>
    <row r="25" spans="2:10" ht="9.75" customHeight="1" x14ac:dyDescent="0.2">
      <c r="B25" s="57"/>
      <c r="C25" s="61" t="str">
        <f>IF(Paramètres!$C$28&lt;&gt;"", Paramètres!$C$28, "")</f>
        <v/>
      </c>
      <c r="D25" s="61"/>
      <c r="E25" s="61"/>
      <c r="F25" s="62"/>
    </row>
    <row r="26" spans="2:10" x14ac:dyDescent="0.2">
      <c r="B26" s="57"/>
      <c r="C26" s="61"/>
      <c r="D26" s="61"/>
      <c r="E26" s="61"/>
      <c r="F26" s="62"/>
    </row>
    <row r="27" spans="2:10" ht="9.75" customHeight="1" x14ac:dyDescent="0.2">
      <c r="B27" s="57"/>
      <c r="C27" s="3"/>
      <c r="D27" s="3"/>
      <c r="E27" s="3"/>
      <c r="F27" s="4"/>
    </row>
    <row r="28" spans="2:10" ht="9.75" customHeight="1" x14ac:dyDescent="0.2">
      <c r="B28" s="57"/>
      <c r="C28" s="3"/>
      <c r="D28" s="3"/>
      <c r="E28" s="3"/>
      <c r="F28" s="4"/>
    </row>
    <row r="29" spans="2:10" ht="9.75" customHeight="1" x14ac:dyDescent="0.2">
      <c r="B29" s="57"/>
      <c r="C29" s="3"/>
      <c r="D29" s="3"/>
      <c r="E29" s="3"/>
      <c r="F29" s="4"/>
      <c r="G29" s="5"/>
      <c r="H29" s="5"/>
      <c r="I29" s="5"/>
      <c r="J29" s="5"/>
    </row>
    <row r="30" spans="2:10" ht="9.75" customHeight="1" x14ac:dyDescent="0.2">
      <c r="B30" s="57"/>
      <c r="C30" s="6"/>
      <c r="D30" s="6"/>
      <c r="E30" s="6"/>
      <c r="F30" s="7"/>
    </row>
    <row r="31" spans="2:10" x14ac:dyDescent="0.2">
      <c r="B31" s="57"/>
      <c r="C31" s="152" t="s">
        <v>109</v>
      </c>
      <c r="D31" s="65"/>
      <c r="E31" s="65"/>
      <c r="F31" s="66"/>
    </row>
    <row r="32" spans="2:10" ht="9.75" customHeight="1" x14ac:dyDescent="0.2">
      <c r="B32" s="57"/>
      <c r="C32" s="65"/>
      <c r="D32" s="65"/>
      <c r="E32" s="65"/>
      <c r="F32" s="66"/>
    </row>
    <row r="33" spans="2:6" ht="9.75" customHeight="1" x14ac:dyDescent="0.2">
      <c r="B33" s="57"/>
      <c r="C33" s="65"/>
      <c r="D33" s="65"/>
      <c r="E33" s="65"/>
      <c r="F33" s="66"/>
    </row>
    <row r="34" spans="2:6" ht="9.75" customHeight="1" x14ac:dyDescent="0.2">
      <c r="B34" s="57"/>
      <c r="C34" s="65"/>
      <c r="D34" s="65"/>
      <c r="E34" s="65"/>
      <c r="F34" s="66"/>
    </row>
    <row r="35" spans="2:6" ht="9.75" customHeight="1" x14ac:dyDescent="0.2">
      <c r="B35" s="57"/>
      <c r="C35" s="65"/>
      <c r="D35" s="65"/>
      <c r="E35" s="65"/>
      <c r="F35" s="66"/>
    </row>
    <row r="36" spans="2:6" x14ac:dyDescent="0.2">
      <c r="B36" s="57"/>
      <c r="C36" s="65"/>
      <c r="D36" s="65"/>
      <c r="E36" s="65"/>
      <c r="F36" s="66"/>
    </row>
    <row r="37" spans="2:6" ht="9.75" customHeight="1" x14ac:dyDescent="0.2">
      <c r="B37" s="57"/>
      <c r="C37" s="65"/>
      <c r="D37" s="65"/>
      <c r="E37" s="65"/>
      <c r="F37" s="66"/>
    </row>
    <row r="38" spans="2:6" ht="9.75" customHeight="1" x14ac:dyDescent="0.2">
      <c r="B38" s="57"/>
      <c r="C38" s="65"/>
      <c r="D38" s="65"/>
      <c r="E38" s="65"/>
      <c r="F38" s="66"/>
    </row>
    <row r="39" spans="2:6" ht="9.75" customHeight="1" x14ac:dyDescent="0.2">
      <c r="B39" s="57"/>
      <c r="C39" s="65"/>
      <c r="D39" s="65"/>
      <c r="E39" s="65"/>
      <c r="F39" s="66"/>
    </row>
    <row r="40" spans="2:6" ht="9.75" customHeight="1" x14ac:dyDescent="0.2">
      <c r="B40" s="57"/>
      <c r="C40" s="65"/>
      <c r="D40" s="65"/>
      <c r="E40" s="65"/>
      <c r="F40" s="66"/>
    </row>
    <row r="41" spans="2:6" ht="12.75" customHeight="1" x14ac:dyDescent="0.2">
      <c r="B41" s="57"/>
      <c r="C41" s="65"/>
      <c r="D41" s="65"/>
      <c r="E41" s="65"/>
      <c r="F41" s="66"/>
    </row>
    <row r="42" spans="2:6" ht="9.75" customHeight="1" x14ac:dyDescent="0.2">
      <c r="B42" s="57"/>
      <c r="C42" s="65"/>
      <c r="D42" s="65"/>
      <c r="E42" s="65"/>
      <c r="F42" s="66"/>
    </row>
    <row r="43" spans="2:6" ht="9.75" customHeight="1" x14ac:dyDescent="0.2">
      <c r="B43" s="57"/>
      <c r="C43" s="65"/>
      <c r="D43" s="65"/>
      <c r="E43" s="65"/>
      <c r="F43" s="66"/>
    </row>
    <row r="44" spans="2:6" ht="9.75" customHeight="1" x14ac:dyDescent="0.2">
      <c r="B44" s="57"/>
      <c r="C44" s="65"/>
      <c r="D44" s="65"/>
      <c r="E44" s="65"/>
      <c r="F44" s="66"/>
    </row>
    <row r="45" spans="2:6" ht="9.75" customHeight="1" x14ac:dyDescent="0.2">
      <c r="B45" s="57"/>
      <c r="C45" s="65"/>
      <c r="D45" s="65"/>
      <c r="E45" s="65"/>
      <c r="F45" s="66"/>
    </row>
    <row r="46" spans="2:6" ht="12.75" customHeight="1" x14ac:dyDescent="0.2">
      <c r="B46" s="57"/>
      <c r="C46" s="65"/>
      <c r="D46" s="65"/>
      <c r="E46" s="65"/>
      <c r="F46" s="66"/>
    </row>
    <row r="47" spans="2:6" ht="9.75" customHeight="1" x14ac:dyDescent="0.2">
      <c r="B47" s="57"/>
      <c r="C47" s="3"/>
      <c r="D47" s="3"/>
      <c r="E47" s="3"/>
      <c r="F47" s="4"/>
    </row>
    <row r="48" spans="2:6" ht="9.75" customHeight="1" x14ac:dyDescent="0.2">
      <c r="B48" s="57"/>
      <c r="C48" s="67" t="str">
        <f xml:space="preserve"> Paramètres!$C$9 &amp; ""</f>
        <v>Lot n°3</v>
      </c>
      <c r="D48" s="67"/>
      <c r="E48" s="67"/>
      <c r="F48" s="68"/>
    </row>
    <row r="49" spans="2:6" ht="9.75" customHeight="1" x14ac:dyDescent="0.2">
      <c r="B49" s="57"/>
      <c r="C49" s="67"/>
      <c r="D49" s="67"/>
      <c r="E49" s="67"/>
      <c r="F49" s="68"/>
    </row>
    <row r="50" spans="2:6" ht="9.75" customHeight="1" x14ac:dyDescent="0.2">
      <c r="B50" s="57"/>
      <c r="C50" s="67"/>
      <c r="D50" s="67"/>
      <c r="E50" s="67"/>
      <c r="F50" s="68"/>
    </row>
    <row r="51" spans="2:6" ht="12.75" customHeight="1" x14ac:dyDescent="0.2">
      <c r="B51" s="57"/>
      <c r="C51" s="3"/>
      <c r="D51" s="3"/>
      <c r="E51" s="3"/>
      <c r="F51" s="4"/>
    </row>
    <row r="52" spans="2:6" ht="9.75" customHeight="1" x14ac:dyDescent="0.2">
      <c r="B52" s="57"/>
      <c r="C52" s="69" t="str">
        <f xml:space="preserve"> Paramètres!$C$11 &amp; ""</f>
        <v>MENUISERIES INTÉRIEURES</v>
      </c>
      <c r="D52" s="69"/>
      <c r="E52" s="69"/>
      <c r="F52" s="70"/>
    </row>
    <row r="53" spans="2:6" ht="9.75" customHeight="1" x14ac:dyDescent="0.2">
      <c r="B53" s="57"/>
      <c r="C53" s="69"/>
      <c r="D53" s="69"/>
      <c r="E53" s="69"/>
      <c r="F53" s="70"/>
    </row>
    <row r="54" spans="2:6" ht="9.75" customHeight="1" x14ac:dyDescent="0.2">
      <c r="B54" s="57"/>
      <c r="C54" s="69"/>
      <c r="D54" s="69"/>
      <c r="E54" s="69"/>
      <c r="F54" s="70"/>
    </row>
    <row r="55" spans="2:6" ht="9.75" customHeight="1" x14ac:dyDescent="0.2">
      <c r="B55" s="57"/>
      <c r="C55" s="69"/>
      <c r="D55" s="69"/>
      <c r="E55" s="69"/>
      <c r="F55" s="70"/>
    </row>
    <row r="56" spans="2:6" x14ac:dyDescent="0.2">
      <c r="B56" s="57"/>
      <c r="C56" s="69"/>
      <c r="D56" s="69"/>
      <c r="E56" s="69"/>
      <c r="F56" s="70"/>
    </row>
    <row r="57" spans="2:6" ht="9.75" customHeight="1" x14ac:dyDescent="0.2">
      <c r="B57" s="57"/>
      <c r="C57" s="3"/>
      <c r="D57" s="3"/>
      <c r="E57" s="3"/>
      <c r="F57" s="4"/>
    </row>
    <row r="58" spans="2:6" ht="9.75" customHeight="1" x14ac:dyDescent="0.2">
      <c r="B58" s="57"/>
      <c r="C58" s="3"/>
      <c r="D58" s="3"/>
      <c r="E58" s="3"/>
      <c r="F58" s="4"/>
    </row>
    <row r="59" spans="2:6" ht="9.75" customHeight="1" x14ac:dyDescent="0.2">
      <c r="B59" s="57"/>
      <c r="C59" s="3"/>
      <c r="D59" s="3"/>
      <c r="E59" s="3"/>
      <c r="F59" s="4"/>
    </row>
    <row r="60" spans="2:6" ht="9.75" customHeight="1" x14ac:dyDescent="0.2">
      <c r="B60" s="57"/>
      <c r="C60" s="3"/>
      <c r="D60" s="3"/>
      <c r="E60" s="3"/>
      <c r="F60" s="4"/>
    </row>
    <row r="61" spans="2:6" x14ac:dyDescent="0.2">
      <c r="B61" s="57"/>
      <c r="C61" s="3"/>
      <c r="D61" s="3"/>
      <c r="E61" s="3"/>
      <c r="F61" s="4"/>
    </row>
    <row r="62" spans="2:6" ht="9.75" customHeight="1" x14ac:dyDescent="0.2">
      <c r="B62" s="57"/>
      <c r="C62" s="3"/>
      <c r="D62" s="3"/>
      <c r="E62" s="3"/>
      <c r="F62" s="4"/>
    </row>
    <row r="63" spans="2:6" ht="9.75" customHeight="1" x14ac:dyDescent="0.2">
      <c r="B63" s="57"/>
      <c r="C63" s="3"/>
      <c r="D63" s="3"/>
      <c r="E63" s="3"/>
      <c r="F63" s="4"/>
    </row>
    <row r="64" spans="2:6" ht="9.75" customHeight="1" x14ac:dyDescent="0.2">
      <c r="B64" s="57"/>
      <c r="C64" s="3"/>
      <c r="D64" s="3"/>
      <c r="E64" s="3"/>
      <c r="F64" s="4"/>
    </row>
    <row r="65" spans="2:6" ht="9.75" customHeight="1" x14ac:dyDescent="0.2">
      <c r="B65" s="57"/>
      <c r="C65" s="3"/>
      <c r="D65" s="6"/>
      <c r="E65" s="6"/>
      <c r="F65" s="4"/>
    </row>
    <row r="66" spans="2:6" ht="9.75" customHeight="1" x14ac:dyDescent="0.2">
      <c r="B66" s="57"/>
      <c r="C66" s="3"/>
      <c r="D66" s="6"/>
      <c r="E66" s="6"/>
      <c r="F66" s="4"/>
    </row>
    <row r="67" spans="2:6" ht="9.75" customHeight="1" x14ac:dyDescent="0.2">
      <c r="B67" s="57"/>
      <c r="C67" s="3"/>
      <c r="D67" s="6"/>
      <c r="E67" s="6"/>
      <c r="F67" s="4"/>
    </row>
    <row r="68" spans="2:6" ht="9.75" customHeight="1" x14ac:dyDescent="0.2">
      <c r="B68" s="57"/>
      <c r="C68" s="3"/>
      <c r="D68" s="6"/>
      <c r="E68" s="6"/>
      <c r="F68" s="4"/>
    </row>
    <row r="69" spans="2:6" ht="9.75" customHeight="1" x14ac:dyDescent="0.2">
      <c r="B69" s="57"/>
      <c r="C69" s="3"/>
      <c r="D69" s="6"/>
      <c r="E69" s="6"/>
      <c r="F69" s="4"/>
    </row>
    <row r="70" spans="2:6" ht="15.75" customHeight="1" x14ac:dyDescent="0.2">
      <c r="B70" s="57"/>
      <c r="C70" s="3"/>
      <c r="D70" s="6"/>
      <c r="E70" s="6"/>
      <c r="F70" s="4"/>
    </row>
    <row r="71" spans="2:6" ht="9.75" customHeight="1" x14ac:dyDescent="0.2">
      <c r="B71" s="57"/>
      <c r="C71" s="3"/>
      <c r="D71" s="56" t="s">
        <v>0</v>
      </c>
      <c r="E71" s="56" t="str">
        <f>IF(Paramètres!$C$7&lt;&gt;"", Paramètres!$C$7, "")</f>
        <v>24.31</v>
      </c>
      <c r="F71" s="4"/>
    </row>
    <row r="72" spans="2:6" ht="9.75" customHeight="1" x14ac:dyDescent="0.2">
      <c r="B72" s="57"/>
      <c r="C72" s="3"/>
      <c r="D72" s="56"/>
      <c r="E72" s="56"/>
      <c r="F72" s="4"/>
    </row>
    <row r="73" spans="2:6" ht="9.75" customHeight="1" x14ac:dyDescent="0.2">
      <c r="B73" s="57"/>
      <c r="C73" s="3"/>
      <c r="D73" s="56" t="s">
        <v>1</v>
      </c>
      <c r="E73" s="71" t="str">
        <f>IF(Paramètres!$C$13&lt;&gt;"", Paramètres!$C$13, "")</f>
        <v>24/09/2025</v>
      </c>
      <c r="F73" s="4"/>
    </row>
    <row r="74" spans="2:6" ht="9.75" customHeight="1" x14ac:dyDescent="0.2">
      <c r="B74" s="57"/>
      <c r="C74" s="3"/>
      <c r="D74" s="56"/>
      <c r="E74" s="71"/>
      <c r="F74" s="4"/>
    </row>
    <row r="75" spans="2:6" ht="9.75" customHeight="1" x14ac:dyDescent="0.2">
      <c r="B75" s="57"/>
      <c r="C75" s="3"/>
      <c r="D75" s="56" t="s">
        <v>32</v>
      </c>
      <c r="E75" s="56" t="str">
        <f>IF(Paramètres!$C$15&lt;&gt;"", Paramètres!$C$15, "")</f>
        <v>DCE</v>
      </c>
      <c r="F75" s="4"/>
    </row>
    <row r="76" spans="2:6" ht="9.75" customHeight="1" x14ac:dyDescent="0.2">
      <c r="B76" s="57"/>
      <c r="C76" s="3"/>
      <c r="D76" s="56"/>
      <c r="E76" s="56"/>
      <c r="F76" s="4"/>
    </row>
    <row r="77" spans="2:6" ht="9.75" customHeight="1" x14ac:dyDescent="0.2">
      <c r="B77" s="57"/>
      <c r="C77" s="3"/>
      <c r="D77" s="56" t="s">
        <v>2</v>
      </c>
      <c r="E77" s="56" t="str">
        <f>IF(Paramètres!$C$17&lt;&gt;"", Paramètres!$C$17, "")</f>
        <v/>
      </c>
      <c r="F77" s="4"/>
    </row>
    <row r="78" spans="2:6" ht="9.75" customHeight="1" x14ac:dyDescent="0.2">
      <c r="B78" s="57"/>
      <c r="C78" s="3"/>
      <c r="D78" s="56"/>
      <c r="E78" s="56"/>
      <c r="F78" s="4"/>
    </row>
    <row r="79" spans="2:6" ht="9.75" customHeight="1" x14ac:dyDescent="0.2">
      <c r="B79" s="57"/>
      <c r="C79" s="3"/>
      <c r="D79" s="6"/>
      <c r="E79" s="6"/>
      <c r="F79" s="4"/>
    </row>
    <row r="80" spans="2:6" ht="9.75" customHeight="1" x14ac:dyDescent="0.2">
      <c r="B80" s="57"/>
      <c r="C80" s="3"/>
      <c r="D80" s="6"/>
      <c r="E80" s="6"/>
      <c r="F80" s="4"/>
    </row>
    <row r="81" spans="2:6" ht="9.75" customHeight="1" x14ac:dyDescent="0.2">
      <c r="B81" s="57"/>
      <c r="C81" s="3"/>
      <c r="D81" s="6"/>
      <c r="E81" s="6"/>
      <c r="F81" s="4"/>
    </row>
    <row r="82" spans="2:6" ht="9.75" customHeight="1" x14ac:dyDescent="0.2">
      <c r="B82" s="57"/>
      <c r="C82" s="3"/>
      <c r="D82" s="3"/>
      <c r="E82" s="3"/>
      <c r="F82" s="4"/>
    </row>
    <row r="83" spans="2:6" ht="9.75" customHeight="1" x14ac:dyDescent="0.2">
      <c r="B83" s="57"/>
      <c r="C83" s="3"/>
      <c r="D83" s="3"/>
      <c r="E83" s="3"/>
      <c r="F83" s="4"/>
    </row>
    <row r="84" spans="2:6" ht="9.75" customHeight="1" x14ac:dyDescent="0.2">
      <c r="B84" s="58"/>
      <c r="C84" s="8"/>
      <c r="D84" s="8"/>
      <c r="E84" s="8"/>
      <c r="F84" s="26"/>
    </row>
    <row r="696" spans="3:3" x14ac:dyDescent="0.2">
      <c r="C696" s="10"/>
    </row>
  </sheetData>
  <sheetProtection algorithmName="SHA-512" hashValue="p+Ku8NJd1SGMI5SurKTOl+QxY0pmKHnfnEcNu4A+rMhYNjl0xAg7TGpuQH/6mDDSmmEKgtvDuk8jYvtNK+tqSQ==" saltValue="yqAvWukW86lGRsl+UnS8Og==" spinCount="100000" sheet="1" scenarios="1" selectLockedCells="1"/>
  <mergeCells count="16">
    <mergeCell ref="D75:D76"/>
    <mergeCell ref="E75:E76"/>
    <mergeCell ref="D71:D72"/>
    <mergeCell ref="E71:E72"/>
    <mergeCell ref="D73:D74"/>
    <mergeCell ref="E73:E74"/>
    <mergeCell ref="D77:D78"/>
    <mergeCell ref="E77:E78"/>
    <mergeCell ref="B1:B84"/>
    <mergeCell ref="C12:F16"/>
    <mergeCell ref="C21:F22"/>
    <mergeCell ref="C23:F24"/>
    <mergeCell ref="C25:F26"/>
    <mergeCell ref="C31:F46"/>
    <mergeCell ref="C48:F50"/>
    <mergeCell ref="C52:F56"/>
  </mergeCells>
  <phoneticPr fontId="0" type="noConversion"/>
  <pageMargins left="0.24" right="0.24" top="0.34" bottom="0.49" header="0.28000000000000003" footer="0.44"/>
  <pageSetup paperSize="9" scale="94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4D37E0-0EDA-480E-9D09-D5502C59D42C}">
  <dimension ref="A1:J28"/>
  <sheetViews>
    <sheetView workbookViewId="0">
      <selection activeCell="C20" sqref="C20"/>
    </sheetView>
  </sheetViews>
  <sheetFormatPr baseColWidth="10" defaultRowHeight="12.75" x14ac:dyDescent="0.2"/>
  <cols>
    <col min="1" max="1" width="11.42578125" style="27"/>
    <col min="2" max="2" width="35" style="29" bestFit="1" customWidth="1"/>
    <col min="3" max="3" width="11.42578125" style="31"/>
    <col min="4" max="10" width="11.42578125" style="29"/>
  </cols>
  <sheetData>
    <row r="1" spans="1:10" x14ac:dyDescent="0.2">
      <c r="B1" s="28" t="s">
        <v>21</v>
      </c>
      <c r="J1" s="39" t="s">
        <v>24</v>
      </c>
    </row>
    <row r="3" spans="1:10" ht="25.5" customHeight="1" x14ac:dyDescent="0.2">
      <c r="A3" s="27" t="s">
        <v>10</v>
      </c>
      <c r="B3" s="29" t="s">
        <v>22</v>
      </c>
      <c r="C3" s="153" t="s">
        <v>110</v>
      </c>
      <c r="D3" s="73"/>
      <c r="E3" s="73"/>
      <c r="F3" s="73"/>
      <c r="G3" s="73"/>
      <c r="H3" s="73"/>
      <c r="I3" s="73"/>
      <c r="J3" s="74"/>
    </row>
    <row r="5" spans="1:10" ht="25.5" customHeight="1" x14ac:dyDescent="0.2">
      <c r="A5" s="27" t="s">
        <v>13</v>
      </c>
      <c r="B5" s="29" t="s">
        <v>11</v>
      </c>
      <c r="C5" s="153" t="s">
        <v>111</v>
      </c>
      <c r="D5" s="73"/>
      <c r="E5" s="73"/>
      <c r="F5" s="73"/>
      <c r="G5" s="73"/>
      <c r="H5" s="73"/>
      <c r="I5" s="73"/>
      <c r="J5" s="74"/>
    </row>
    <row r="6" spans="1:10" x14ac:dyDescent="0.2">
      <c r="C6" s="32"/>
      <c r="D6" s="40"/>
      <c r="E6" s="40"/>
      <c r="F6" s="40"/>
      <c r="G6" s="40"/>
      <c r="H6" s="40"/>
    </row>
    <row r="7" spans="1:10" x14ac:dyDescent="0.2">
      <c r="A7" s="27" t="s">
        <v>15</v>
      </c>
      <c r="B7" s="29" t="s">
        <v>33</v>
      </c>
      <c r="C7" s="154" t="s">
        <v>112</v>
      </c>
      <c r="D7" s="40"/>
      <c r="E7" s="40"/>
      <c r="F7" s="40"/>
      <c r="G7" s="40"/>
      <c r="H7" s="40"/>
    </row>
    <row r="8" spans="1:10" x14ac:dyDescent="0.2">
      <c r="C8" s="32"/>
      <c r="D8" s="40"/>
      <c r="E8" s="40"/>
      <c r="F8" s="40"/>
      <c r="G8" s="40"/>
      <c r="H8" s="40"/>
    </row>
    <row r="9" spans="1:10" x14ac:dyDescent="0.2">
      <c r="A9" s="27" t="s">
        <v>18</v>
      </c>
      <c r="B9" s="29" t="s">
        <v>17</v>
      </c>
      <c r="C9" s="154" t="s">
        <v>54</v>
      </c>
      <c r="D9" s="40"/>
      <c r="E9" s="40"/>
      <c r="F9" s="40"/>
      <c r="G9" s="40"/>
      <c r="H9" s="40"/>
    </row>
    <row r="10" spans="1:10" x14ac:dyDescent="0.2">
      <c r="C10" s="32"/>
      <c r="D10" s="40"/>
      <c r="E10" s="40"/>
      <c r="F10" s="40"/>
      <c r="G10" s="40"/>
      <c r="H10" s="40"/>
    </row>
    <row r="11" spans="1:10" ht="25.5" customHeight="1" x14ac:dyDescent="0.2">
      <c r="A11" s="27" t="s">
        <v>19</v>
      </c>
      <c r="B11" s="29" t="s">
        <v>14</v>
      </c>
      <c r="C11" s="153" t="s">
        <v>55</v>
      </c>
      <c r="D11" s="73"/>
      <c r="E11" s="73"/>
      <c r="F11" s="73"/>
      <c r="G11" s="73"/>
      <c r="H11" s="73"/>
      <c r="I11" s="73"/>
      <c r="J11" s="74"/>
    </row>
    <row r="12" spans="1:10" x14ac:dyDescent="0.2">
      <c r="C12" s="32"/>
      <c r="D12" s="40"/>
      <c r="E12" s="40"/>
      <c r="F12" s="40"/>
      <c r="G12" s="40"/>
      <c r="H12" s="40"/>
    </row>
    <row r="13" spans="1:10" x14ac:dyDescent="0.2">
      <c r="A13" s="27" t="s">
        <v>23</v>
      </c>
      <c r="B13" s="29" t="s">
        <v>16</v>
      </c>
      <c r="C13" s="155" t="s">
        <v>113</v>
      </c>
      <c r="D13" s="40"/>
      <c r="E13" s="40"/>
      <c r="F13" s="40"/>
      <c r="G13" s="40"/>
      <c r="H13" s="40"/>
    </row>
    <row r="14" spans="1:10" x14ac:dyDescent="0.2">
      <c r="C14" s="32"/>
      <c r="D14" s="40"/>
      <c r="E14" s="40"/>
      <c r="F14" s="40"/>
      <c r="G14" s="40"/>
      <c r="H14" s="40"/>
    </row>
    <row r="15" spans="1:10" x14ac:dyDescent="0.2">
      <c r="A15" s="27" t="s">
        <v>35</v>
      </c>
      <c r="B15" s="29" t="s">
        <v>37</v>
      </c>
      <c r="C15" s="154" t="s">
        <v>114</v>
      </c>
      <c r="D15" s="40"/>
      <c r="E15" s="40"/>
      <c r="F15" s="40"/>
      <c r="G15" s="40"/>
      <c r="H15" s="40"/>
    </row>
    <row r="16" spans="1:10" x14ac:dyDescent="0.2">
      <c r="C16" s="32"/>
      <c r="D16" s="40"/>
      <c r="E16" s="40"/>
      <c r="F16" s="40"/>
      <c r="G16" s="40"/>
      <c r="H16" s="40"/>
    </row>
    <row r="17" spans="1:10" x14ac:dyDescent="0.2">
      <c r="A17" s="27" t="s">
        <v>36</v>
      </c>
      <c r="B17" s="29" t="s">
        <v>38</v>
      </c>
      <c r="C17" s="33"/>
      <c r="D17" s="40"/>
      <c r="E17" s="40"/>
      <c r="F17" s="40"/>
      <c r="G17" s="40"/>
      <c r="H17" s="40"/>
    </row>
    <row r="18" spans="1:10" x14ac:dyDescent="0.2">
      <c r="C18" s="32"/>
      <c r="D18" s="40"/>
      <c r="E18" s="40"/>
      <c r="F18" s="40"/>
      <c r="G18" s="40"/>
      <c r="H18" s="40"/>
    </row>
    <row r="19" spans="1:10" x14ac:dyDescent="0.2">
      <c r="A19" s="27" t="s">
        <v>34</v>
      </c>
      <c r="B19" s="29" t="s">
        <v>12</v>
      </c>
      <c r="C19" s="35">
        <v>0.2</v>
      </c>
      <c r="E19" s="29" t="s">
        <v>9</v>
      </c>
    </row>
    <row r="20" spans="1:10" x14ac:dyDescent="0.2">
      <c r="C20" s="36">
        <v>5.5E-2</v>
      </c>
      <c r="E20" s="30" t="s">
        <v>20</v>
      </c>
    </row>
    <row r="21" spans="1:10" x14ac:dyDescent="0.2">
      <c r="C21" s="37">
        <v>0</v>
      </c>
      <c r="E21" s="30" t="s">
        <v>25</v>
      </c>
    </row>
    <row r="22" spans="1:10" x14ac:dyDescent="0.2">
      <c r="C22" s="38">
        <v>0</v>
      </c>
      <c r="E22" s="30" t="s">
        <v>26</v>
      </c>
    </row>
    <row r="24" spans="1:10" x14ac:dyDescent="0.2">
      <c r="A24" s="27">
        <v>10</v>
      </c>
      <c r="B24" s="29" t="s">
        <v>39</v>
      </c>
      <c r="C24" s="72"/>
      <c r="D24" s="73"/>
      <c r="E24" s="73"/>
      <c r="F24" s="73"/>
      <c r="G24" s="73"/>
      <c r="H24" s="73"/>
      <c r="I24" s="73"/>
      <c r="J24" s="74"/>
    </row>
    <row r="26" spans="1:10" x14ac:dyDescent="0.2">
      <c r="A26" s="27">
        <v>11</v>
      </c>
      <c r="B26" s="29" t="s">
        <v>40</v>
      </c>
      <c r="C26" s="34"/>
    </row>
    <row r="28" spans="1:10" x14ac:dyDescent="0.2">
      <c r="A28" s="27">
        <v>12</v>
      </c>
      <c r="B28" s="29" t="s">
        <v>41</v>
      </c>
      <c r="C28" s="72"/>
      <c r="D28" s="73"/>
      <c r="E28" s="73"/>
      <c r="F28" s="73"/>
      <c r="G28" s="73"/>
      <c r="H28" s="73"/>
      <c r="I28" s="73"/>
      <c r="J28" s="74"/>
    </row>
  </sheetData>
  <sheetProtection algorithmName="SHA-512" hashValue="jdoijIR5t2Yk+DiLm79xf/b602RpUzbBVVFX6TgjxtdWk6GphKSTxnVPEX2VYCeq0KEUpoIrY9XoYpWrNEwPtA==" saltValue="6SsFtM1pogEej4PbEh0Stw==" spinCount="100000" sheet="1" scenarios="1" selectLockedCells="1"/>
  <mergeCells count="5">
    <mergeCell ref="C28:J28"/>
    <mergeCell ref="C5:J5"/>
    <mergeCell ref="C3:J3"/>
    <mergeCell ref="C11:J11"/>
    <mergeCell ref="C24:J24"/>
  </mergeCells>
  <phoneticPr fontId="0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10</vt:i4>
      </vt:variant>
    </vt:vector>
  </HeadingPairs>
  <TitlesOfParts>
    <vt:vector size="13" baseType="lpstr">
      <vt:lpstr>DPGF</vt:lpstr>
      <vt:lpstr>Page de garde</vt:lpstr>
      <vt:lpstr>Paramètres</vt:lpstr>
      <vt:lpstr>CODELOT</vt:lpstr>
      <vt:lpstr>DATEVALEUR</vt:lpstr>
      <vt:lpstr>DPGF!Impression_des_titres</vt:lpstr>
      <vt:lpstr>TAUXTVA1</vt:lpstr>
      <vt:lpstr>TAUXTVA2</vt:lpstr>
      <vt:lpstr>TAUXTVA3</vt:lpstr>
      <vt:lpstr>TAUXTVA4</vt:lpstr>
      <vt:lpstr>TITREDOC</vt:lpstr>
      <vt:lpstr>TITREDOSSIER</vt:lpstr>
      <vt:lpstr>TITRELOT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Melodie AMBROSINO</dc:creator>
  <cp:lastModifiedBy>Melodie AMBROSINO</cp:lastModifiedBy>
  <cp:lastPrinted>2006-03-31T14:34:19Z</cp:lastPrinted>
  <dcterms:created xsi:type="dcterms:W3CDTF">2005-02-10T10:20:05Z</dcterms:created>
  <dcterms:modified xsi:type="dcterms:W3CDTF">2025-09-29T13:36:52Z</dcterms:modified>
</cp:coreProperties>
</file>